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0305" yWindow="-15" windowWidth="10185" windowHeight="7530" tabRatio="728"/>
  </bookViews>
  <sheets>
    <sheet name="ｼﾝｸﾞﾙｽ結果" sheetId="192" r:id="rId1"/>
    <sheet name="対戦結果" sheetId="189" r:id="rId2"/>
    <sheet name="ﾀﾞﾌﾞﾙｽ" sheetId="193" r:id="rId3"/>
    <sheet name="収支" sheetId="145" r:id="rId4"/>
  </sheets>
  <definedNames>
    <definedName name="_xlnm.Print_Area" localSheetId="0">ｼﾝｸﾞﾙｽ結果!$A$1:$I$37</definedName>
    <definedName name="_xlnm.Print_Area" localSheetId="2">ﾀﾞﾌﾞﾙｽ!$A$1:$W$22</definedName>
    <definedName name="_xlnm.Print_Area" localSheetId="3">収支!$A$1:$S$39</definedName>
    <definedName name="_xlnm.Print_Area" localSheetId="1">対戦結果!$A$1:$AG$56</definedName>
  </definedNames>
  <calcPr calcId="145621"/>
</workbook>
</file>

<file path=xl/calcChain.xml><?xml version="1.0" encoding="utf-8"?>
<calcChain xmlns="http://schemas.openxmlformats.org/spreadsheetml/2006/main">
  <c r="AE49" i="189" l="1"/>
  <c r="AF45" i="189"/>
  <c r="AF42" i="189" l="1"/>
  <c r="AE50" i="189" s="1"/>
  <c r="U41" i="189"/>
  <c r="U42" i="189" s="1"/>
  <c r="U44" i="189" s="1"/>
  <c r="L41" i="189"/>
  <c r="L42" i="189" s="1"/>
  <c r="L44" i="189" s="1"/>
  <c r="C41" i="189"/>
  <c r="AA39" i="189"/>
  <c r="J39" i="189"/>
  <c r="AA38" i="189"/>
  <c r="J38" i="189"/>
  <c r="AA37" i="189"/>
  <c r="J37" i="189"/>
  <c r="AA36" i="189"/>
  <c r="R36" i="189"/>
  <c r="S36" i="189" s="1"/>
  <c r="J36" i="189"/>
  <c r="AA35" i="189"/>
  <c r="R35" i="189"/>
  <c r="S35" i="189" s="1"/>
  <c r="J35" i="189"/>
  <c r="AA34" i="189"/>
  <c r="R34" i="189"/>
  <c r="S34" i="189" s="1"/>
  <c r="J34" i="189"/>
  <c r="AA33" i="189"/>
  <c r="S33" i="189"/>
  <c r="J33" i="189"/>
  <c r="AA32" i="189"/>
  <c r="S32" i="189"/>
  <c r="J32" i="189"/>
  <c r="AA31" i="189"/>
  <c r="S31" i="189"/>
  <c r="J31" i="189"/>
  <c r="AA30" i="189"/>
  <c r="J30" i="189"/>
  <c r="AA29" i="189"/>
  <c r="J29" i="189"/>
  <c r="AA28" i="189"/>
  <c r="J28" i="189"/>
  <c r="AA27" i="189"/>
  <c r="R27" i="189"/>
  <c r="S27" i="189" s="1"/>
  <c r="J27" i="189"/>
  <c r="AA26" i="189"/>
  <c r="R26" i="189"/>
  <c r="S26" i="189" s="1"/>
  <c r="J26" i="189"/>
  <c r="AA25" i="189"/>
  <c r="R25" i="189"/>
  <c r="S25" i="189" s="1"/>
  <c r="J25" i="189"/>
  <c r="AA24" i="189"/>
  <c r="S24" i="189"/>
  <c r="J24" i="189"/>
  <c r="AA23" i="189"/>
  <c r="S23" i="189"/>
  <c r="J23" i="189"/>
  <c r="AA22" i="189"/>
  <c r="S22" i="189"/>
  <c r="J22" i="189"/>
  <c r="AA21" i="189"/>
  <c r="AA20" i="189"/>
  <c r="AA19" i="189"/>
  <c r="AA18" i="189"/>
  <c r="R18" i="189"/>
  <c r="S18" i="189" s="1"/>
  <c r="AA17" i="189"/>
  <c r="R17" i="189"/>
  <c r="R20" i="189" s="1"/>
  <c r="S20" i="189" s="1"/>
  <c r="AA16" i="189"/>
  <c r="R16" i="189"/>
  <c r="R19" i="189" s="1"/>
  <c r="S19" i="189" s="1"/>
  <c r="AA15" i="189"/>
  <c r="S15" i="189"/>
  <c r="AA14" i="189"/>
  <c r="S14" i="189"/>
  <c r="AA13" i="189"/>
  <c r="S13" i="189"/>
  <c r="J13" i="189"/>
  <c r="AA12" i="189"/>
  <c r="J12" i="189"/>
  <c r="AA11" i="189"/>
  <c r="J11" i="189"/>
  <c r="AA10" i="189"/>
  <c r="J10" i="189"/>
  <c r="AA9" i="189"/>
  <c r="R9" i="189"/>
  <c r="R12" i="189" s="1"/>
  <c r="S12" i="189" s="1"/>
  <c r="J9" i="189"/>
  <c r="AA8" i="189"/>
  <c r="R8" i="189"/>
  <c r="R11" i="189" s="1"/>
  <c r="S11" i="189" s="1"/>
  <c r="J8" i="189"/>
  <c r="AA7" i="189"/>
  <c r="R7" i="189"/>
  <c r="R10" i="189" s="1"/>
  <c r="S10" i="189" s="1"/>
  <c r="J7" i="189"/>
  <c r="AA6" i="189"/>
  <c r="S6" i="189"/>
  <c r="J6" i="189"/>
  <c r="AA5" i="189"/>
  <c r="S5" i="189"/>
  <c r="J5" i="189"/>
  <c r="AA4" i="189"/>
  <c r="S4" i="189"/>
  <c r="J4" i="189"/>
  <c r="E9" i="145"/>
  <c r="C10" i="145"/>
  <c r="E6" i="145"/>
  <c r="E7" i="145"/>
  <c r="E10" i="145" s="1"/>
  <c r="E8" i="145"/>
  <c r="E22" i="145"/>
  <c r="E26" i="145" l="1"/>
  <c r="S7" i="189"/>
  <c r="S8" i="189"/>
  <c r="S9" i="189"/>
  <c r="S16" i="189"/>
  <c r="R21" i="189"/>
  <c r="S21" i="189" s="1"/>
  <c r="X42" i="189"/>
  <c r="W43" i="189" s="1"/>
  <c r="D42" i="189"/>
  <c r="D44" i="189" s="1"/>
  <c r="D46" i="189" s="1"/>
  <c r="L45" i="189" s="1"/>
  <c r="L46" i="189" s="1"/>
  <c r="U45" i="189" s="1"/>
  <c r="U46" i="189" s="1"/>
  <c r="J21" i="189"/>
  <c r="J18" i="189"/>
  <c r="J17" i="189"/>
  <c r="J20" i="189"/>
  <c r="S17" i="189"/>
  <c r="R28" i="189"/>
  <c r="S28" i="189" s="1"/>
  <c r="R29" i="189"/>
  <c r="S29" i="189" s="1"/>
  <c r="R30" i="189"/>
  <c r="S30" i="189" s="1"/>
  <c r="J14" i="189"/>
  <c r="J15" i="189"/>
  <c r="R37" i="189"/>
  <c r="S37" i="189" s="1"/>
  <c r="R38" i="189"/>
  <c r="S38" i="189" s="1"/>
  <c r="R39" i="189"/>
  <c r="S39" i="189" s="1"/>
  <c r="J16" i="189" l="1"/>
  <c r="J19" i="189"/>
</calcChain>
</file>

<file path=xl/sharedStrings.xml><?xml version="1.0" encoding="utf-8"?>
<sst xmlns="http://schemas.openxmlformats.org/spreadsheetml/2006/main" count="722" uniqueCount="210">
  <si>
    <t>合計</t>
    <rPh sb="0" eb="2">
      <t>ゴウケイ</t>
    </rPh>
    <phoneticPr fontId="1"/>
  </si>
  <si>
    <t>高校生</t>
    <rPh sb="0" eb="3">
      <t>コウコウセイ</t>
    </rPh>
    <phoneticPr fontId="1"/>
  </si>
  <si>
    <t>中学生</t>
    <rPh sb="0" eb="3">
      <t>チュウガクセイ</t>
    </rPh>
    <phoneticPr fontId="1"/>
  </si>
  <si>
    <t>体育館代</t>
    <rPh sb="0" eb="3">
      <t>タイイクカン</t>
    </rPh>
    <rPh sb="3" eb="4">
      <t>ダイ</t>
    </rPh>
    <phoneticPr fontId="1"/>
  </si>
  <si>
    <t>近藤康太</t>
    <rPh sb="0" eb="2">
      <t>コンドウ</t>
    </rPh>
    <rPh sb="2" eb="4">
      <t>コウタ</t>
    </rPh>
    <phoneticPr fontId="1"/>
  </si>
  <si>
    <t>保険</t>
    <rPh sb="0" eb="2">
      <t>ホケン</t>
    </rPh>
    <phoneticPr fontId="1"/>
  </si>
  <si>
    <t>一般</t>
    <rPh sb="0" eb="2">
      <t>イッパン</t>
    </rPh>
    <phoneticPr fontId="1"/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</si>
  <si>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</si>
  <si>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</si>
  <si>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</si>
  <si>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</si>
  <si>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</si>
  <si>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</si>
  <si>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</si>
  <si>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</si>
  <si>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</si>
  <si>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</si>
  <si>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</si>
  <si>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</si>
  <si>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</si>
  <si>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</si>
  <si>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</si>
  <si>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</si>
  <si>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</si>
  <si>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</si>
  <si>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</si>
  <si>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</si>
  <si>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</si>
  <si>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</si>
  <si>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</si>
  <si>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</si>
  <si>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</si>
  <si>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</si>
  <si>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</si>
  <si>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1ｺｰﾄ当たり</t>
    <rPh sb="4" eb="5">
      <t>ア</t>
    </rPh>
    <phoneticPr fontId="1"/>
  </si>
  <si>
    <t>1ｹﾞｰﾑ時間</t>
    <rPh sb="5" eb="7">
      <t>ジカン</t>
    </rPh>
    <phoneticPr fontId="1"/>
  </si>
  <si>
    <t>消費時間</t>
    <rPh sb="0" eb="2">
      <t>ショウヒ</t>
    </rPh>
    <rPh sb="2" eb="4">
      <t>ジカン</t>
    </rPh>
    <phoneticPr fontId="1"/>
  </si>
  <si>
    <t>開始時刻</t>
    <rPh sb="0" eb="2">
      <t>カイシ</t>
    </rPh>
    <rPh sb="2" eb="4">
      <t>ジコク</t>
    </rPh>
    <phoneticPr fontId="1"/>
  </si>
  <si>
    <t>終了時刻</t>
    <rPh sb="0" eb="2">
      <t>シュウリョウ</t>
    </rPh>
    <rPh sb="2" eb="4">
      <t>ジコク</t>
    </rPh>
    <phoneticPr fontId="1"/>
  </si>
  <si>
    <t>1</t>
  </si>
  <si>
    <t>⑧</t>
    <phoneticPr fontId="1"/>
  </si>
  <si>
    <t>松山大</t>
    <rPh sb="0" eb="2">
      <t>マツヤマ</t>
    </rPh>
    <rPh sb="2" eb="3">
      <t>ダイ</t>
    </rPh>
    <phoneticPr fontId="1"/>
  </si>
  <si>
    <t>酒商ながはら</t>
    <rPh sb="0" eb="1">
      <t>サケ</t>
    </rPh>
    <rPh sb="1" eb="2">
      <t>ショウ</t>
    </rPh>
    <phoneticPr fontId="1"/>
  </si>
  <si>
    <t>長原芽美</t>
    <rPh sb="0" eb="2">
      <t>ナガハラ</t>
    </rPh>
    <rPh sb="2" eb="3">
      <t>メ</t>
    </rPh>
    <rPh sb="3" eb="4">
      <t>ミ</t>
    </rPh>
    <phoneticPr fontId="1"/>
  </si>
  <si>
    <t>内田大登</t>
    <rPh sb="0" eb="2">
      <t>ウチダ</t>
    </rPh>
    <rPh sb="2" eb="4">
      <t>ヒロト</t>
    </rPh>
    <phoneticPr fontId="1"/>
  </si>
  <si>
    <t>大西翔也</t>
    <rPh sb="0" eb="2">
      <t>オオニシ</t>
    </rPh>
    <rPh sb="2" eb="4">
      <t>ショウヤ</t>
    </rPh>
    <phoneticPr fontId="1"/>
  </si>
  <si>
    <t>松原大貴</t>
    <rPh sb="0" eb="2">
      <t>マツバラ</t>
    </rPh>
    <rPh sb="2" eb="4">
      <t>ダイキ</t>
    </rPh>
    <phoneticPr fontId="1"/>
  </si>
  <si>
    <t>土居高女１</t>
    <rPh sb="0" eb="2">
      <t>ドイ</t>
    </rPh>
    <rPh sb="2" eb="3">
      <t>コウ</t>
    </rPh>
    <rPh sb="3" eb="4">
      <t>オンナ</t>
    </rPh>
    <phoneticPr fontId="1"/>
  </si>
  <si>
    <t>新宮中２</t>
    <rPh sb="0" eb="2">
      <t>シングウ</t>
    </rPh>
    <rPh sb="2" eb="3">
      <t>チュウ</t>
    </rPh>
    <phoneticPr fontId="1"/>
  </si>
  <si>
    <t>土居高２</t>
    <rPh sb="0" eb="2">
      <t>ドイ</t>
    </rPh>
    <rPh sb="2" eb="3">
      <t>コウ</t>
    </rPh>
    <phoneticPr fontId="1"/>
  </si>
  <si>
    <t>Ａ</t>
    <phoneticPr fontId="1"/>
  </si>
  <si>
    <t>Ｂ</t>
    <phoneticPr fontId="1"/>
  </si>
  <si>
    <t>Ｃ</t>
    <phoneticPr fontId="1"/>
  </si>
  <si>
    <t>Ｄ</t>
    <phoneticPr fontId="1"/>
  </si>
  <si>
    <t>Ｅ</t>
    <phoneticPr fontId="1"/>
  </si>
  <si>
    <t>Ｆ</t>
    <phoneticPr fontId="1"/>
  </si>
  <si>
    <t>長原凪沙</t>
    <rPh sb="0" eb="2">
      <t>ナガハラ</t>
    </rPh>
    <rPh sb="2" eb="3">
      <t>ナギ</t>
    </rPh>
    <rPh sb="3" eb="4">
      <t>サ</t>
    </rPh>
    <phoneticPr fontId="1"/>
  </si>
  <si>
    <t>賞品</t>
    <rPh sb="0" eb="2">
      <t>ショウヒン</t>
    </rPh>
    <phoneticPr fontId="1"/>
  </si>
  <si>
    <t>ｼｬﾄﾙ代</t>
    <rPh sb="4" eb="5">
      <t>ダイ</t>
    </rPh>
    <phoneticPr fontId="1"/>
  </si>
  <si>
    <t>参加費</t>
    <rPh sb="0" eb="2">
      <t>サンカ</t>
    </rPh>
    <rPh sb="2" eb="3">
      <t>ヒ</t>
    </rPh>
    <phoneticPr fontId="1"/>
  </si>
  <si>
    <t>小学生</t>
    <rPh sb="0" eb="3">
      <t>ショウガクセイ</t>
    </rPh>
    <phoneticPr fontId="1"/>
  </si>
  <si>
    <t>長原正悟</t>
    <rPh sb="0" eb="2">
      <t>ナガハラ</t>
    </rPh>
    <rPh sb="2" eb="3">
      <t>セイ</t>
    </rPh>
    <rPh sb="3" eb="4">
      <t>サトル</t>
    </rPh>
    <phoneticPr fontId="1"/>
  </si>
  <si>
    <t>合田 司</t>
    <rPh sb="0" eb="2">
      <t>ゴウダ</t>
    </rPh>
    <rPh sb="3" eb="4">
      <t>ツカサ</t>
    </rPh>
    <phoneticPr fontId="1"/>
  </si>
  <si>
    <t>髙橋圭太</t>
    <rPh sb="0" eb="2">
      <t>タカハシ</t>
    </rPh>
    <rPh sb="2" eb="4">
      <t>ケイタ</t>
    </rPh>
    <phoneticPr fontId="1"/>
  </si>
  <si>
    <t>大西永遠</t>
    <rPh sb="0" eb="2">
      <t>オオニシ</t>
    </rPh>
    <rPh sb="2" eb="4">
      <t>トワ</t>
    </rPh>
    <phoneticPr fontId="1"/>
  </si>
  <si>
    <t>鈴木凱</t>
    <rPh sb="0" eb="1">
      <t>スズ</t>
    </rPh>
    <rPh sb="1" eb="2">
      <t>キ</t>
    </rPh>
    <rPh sb="2" eb="3">
      <t>ガイ</t>
    </rPh>
    <phoneticPr fontId="1"/>
  </si>
  <si>
    <t>大西陸斗</t>
    <rPh sb="0" eb="2">
      <t>オオニシ</t>
    </rPh>
    <rPh sb="2" eb="3">
      <t>リク</t>
    </rPh>
    <rPh sb="3" eb="4">
      <t>ト</t>
    </rPh>
    <phoneticPr fontId="1"/>
  </si>
  <si>
    <t>井原梨花</t>
    <rPh sb="0" eb="2">
      <t>イハラ</t>
    </rPh>
    <rPh sb="2" eb="4">
      <t>リカ</t>
    </rPh>
    <phoneticPr fontId="1"/>
  </si>
  <si>
    <t>稲葉真也</t>
    <rPh sb="0" eb="2">
      <t>イナバ</t>
    </rPh>
    <rPh sb="2" eb="4">
      <t>シンヤ</t>
    </rPh>
    <phoneticPr fontId="1"/>
  </si>
  <si>
    <t>石川竜一</t>
    <rPh sb="0" eb="2">
      <t>イシカワ</t>
    </rPh>
    <rPh sb="2" eb="4">
      <t>リュウイチ</t>
    </rPh>
    <phoneticPr fontId="1"/>
  </si>
  <si>
    <t>補助金と協会費で補う。</t>
    <rPh sb="0" eb="3">
      <t>ホジョキン</t>
    </rPh>
    <rPh sb="4" eb="6">
      <t>キョウカイ</t>
    </rPh>
    <rPh sb="6" eb="7">
      <t>ヒ</t>
    </rPh>
    <rPh sb="8" eb="9">
      <t>オギナ</t>
    </rPh>
    <phoneticPr fontId="1"/>
  </si>
  <si>
    <t>（参加費）－（支払合計）＝　</t>
    <rPh sb="1" eb="3">
      <t>サンカ</t>
    </rPh>
    <rPh sb="3" eb="4">
      <t>ヒ</t>
    </rPh>
    <rPh sb="7" eb="9">
      <t>シハラ</t>
    </rPh>
    <rPh sb="9" eb="11">
      <t>ゴウケイ</t>
    </rPh>
    <phoneticPr fontId="1"/>
  </si>
  <si>
    <t>支出合計</t>
    <rPh sb="0" eb="2">
      <t>シシュツ</t>
    </rPh>
    <rPh sb="2" eb="4">
      <t>ゴウケイ</t>
    </rPh>
    <phoneticPr fontId="1"/>
  </si>
  <si>
    <t>ﾀﾞｲｿｰ商品</t>
    <rPh sb="5" eb="7">
      <t>ショウヒン</t>
    </rPh>
    <phoneticPr fontId="1"/>
  </si>
  <si>
    <t>要項送付</t>
    <rPh sb="0" eb="2">
      <t>ヨウコウ</t>
    </rPh>
    <rPh sb="2" eb="4">
      <t>ソウフ</t>
    </rPh>
    <phoneticPr fontId="1"/>
  </si>
  <si>
    <t>郵便</t>
    <rPh sb="0" eb="2">
      <t>ユウビン</t>
    </rPh>
    <phoneticPr fontId="1"/>
  </si>
  <si>
    <t>＜支出＞</t>
    <rPh sb="1" eb="3">
      <t>シシュツ</t>
    </rPh>
    <phoneticPr fontId="1"/>
  </si>
  <si>
    <t>収入合計</t>
    <rPh sb="0" eb="2">
      <t>シュウニュウ</t>
    </rPh>
    <rPh sb="2" eb="4">
      <t>ゴウケイ</t>
    </rPh>
    <phoneticPr fontId="1"/>
  </si>
  <si>
    <t>＜収入＞</t>
    <rPh sb="1" eb="3">
      <t>シュウニュウ</t>
    </rPh>
    <phoneticPr fontId="1"/>
  </si>
  <si>
    <t>優勝</t>
    <rPh sb="0" eb="2">
      <t>ユウショウ</t>
    </rPh>
    <phoneticPr fontId="1"/>
  </si>
  <si>
    <t>トーヨ</t>
  </si>
  <si>
    <t>田邊晃士</t>
  </si>
  <si>
    <t>Ｇ</t>
    <phoneticPr fontId="1"/>
  </si>
  <si>
    <t>Ｈ</t>
    <phoneticPr fontId="1"/>
  </si>
  <si>
    <t>Ｉ</t>
    <phoneticPr fontId="1"/>
  </si>
  <si>
    <t>あ</t>
    <phoneticPr fontId="1"/>
  </si>
  <si>
    <t>い</t>
    <phoneticPr fontId="1"/>
  </si>
  <si>
    <t>う</t>
    <phoneticPr fontId="1"/>
  </si>
  <si>
    <t>え</t>
    <phoneticPr fontId="1"/>
  </si>
  <si>
    <t>お</t>
    <phoneticPr fontId="1"/>
  </si>
  <si>
    <t>か</t>
    <phoneticPr fontId="1"/>
  </si>
  <si>
    <t>き</t>
    <phoneticPr fontId="1"/>
  </si>
  <si>
    <t>く</t>
    <phoneticPr fontId="1"/>
  </si>
  <si>
    <t>新宮中
２</t>
    <rPh sb="0" eb="2">
      <t>シングウ</t>
    </rPh>
    <rPh sb="2" eb="3">
      <t>チュウ</t>
    </rPh>
    <phoneticPr fontId="1"/>
  </si>
  <si>
    <t>河村颯万</t>
    <rPh sb="0" eb="2">
      <t>カワムラ</t>
    </rPh>
    <rPh sb="2" eb="3">
      <t>ソウ</t>
    </rPh>
    <rPh sb="3" eb="4">
      <t>マン</t>
    </rPh>
    <phoneticPr fontId="1"/>
  </si>
  <si>
    <t>三島高
１</t>
    <rPh sb="0" eb="2">
      <t>ミシマ</t>
    </rPh>
    <rPh sb="2" eb="3">
      <t>ダカ</t>
    </rPh>
    <phoneticPr fontId="1"/>
  </si>
  <si>
    <t>小倉瑠倭</t>
    <rPh sb="0" eb="2">
      <t>オグラ</t>
    </rPh>
    <rPh sb="2" eb="3">
      <t>リュウ</t>
    </rPh>
    <rPh sb="3" eb="4">
      <t>イ</t>
    </rPh>
    <phoneticPr fontId="1"/>
  </si>
  <si>
    <t>土居高
１</t>
    <rPh sb="0" eb="2">
      <t>ドイ</t>
    </rPh>
    <rPh sb="2" eb="3">
      <t>コウ</t>
    </rPh>
    <phoneticPr fontId="1"/>
  </si>
  <si>
    <t>土居高
２</t>
    <rPh sb="0" eb="2">
      <t>ドイ</t>
    </rPh>
    <rPh sb="2" eb="3">
      <t>コウ</t>
    </rPh>
    <phoneticPr fontId="1"/>
  </si>
  <si>
    <t>安藤寛太</t>
    <rPh sb="0" eb="2">
      <t>アンドウ</t>
    </rPh>
    <rPh sb="2" eb="3">
      <t>ヒロシ</t>
    </rPh>
    <rPh sb="3" eb="4">
      <t>ダイ</t>
    </rPh>
    <phoneticPr fontId="1"/>
  </si>
  <si>
    <t>加藤直樹</t>
    <rPh sb="0" eb="2">
      <t>カトウ</t>
    </rPh>
    <rPh sb="2" eb="4">
      <t>ナオキ</t>
    </rPh>
    <phoneticPr fontId="1"/>
  </si>
  <si>
    <t>三島西
中女３</t>
    <rPh sb="0" eb="2">
      <t>ミシマ</t>
    </rPh>
    <rPh sb="2" eb="3">
      <t>ニシ</t>
    </rPh>
    <rPh sb="4" eb="5">
      <t>チュウ</t>
    </rPh>
    <rPh sb="5" eb="6">
      <t>オンナ</t>
    </rPh>
    <phoneticPr fontId="1"/>
  </si>
  <si>
    <t>土居高女２</t>
    <rPh sb="0" eb="2">
      <t>ドイ</t>
    </rPh>
    <rPh sb="2" eb="3">
      <t>コウ</t>
    </rPh>
    <rPh sb="3" eb="4">
      <t>オンナ</t>
    </rPh>
    <phoneticPr fontId="1"/>
  </si>
  <si>
    <t>西山沙織</t>
    <rPh sb="0" eb="2">
      <t>ニシヤマ</t>
    </rPh>
    <rPh sb="2" eb="4">
      <t>サオリ</t>
    </rPh>
    <phoneticPr fontId="1"/>
  </si>
  <si>
    <t>大西七星</t>
    <rPh sb="0" eb="2">
      <t>オオニシ</t>
    </rPh>
    <rPh sb="2" eb="3">
      <t>ナナ</t>
    </rPh>
    <rPh sb="3" eb="4">
      <t>ホシ</t>
    </rPh>
    <phoneticPr fontId="1"/>
  </si>
  <si>
    <t>新宮中女１</t>
    <rPh sb="0" eb="2">
      <t>シングウ</t>
    </rPh>
    <rPh sb="2" eb="3">
      <t>チュウ</t>
    </rPh>
    <rPh sb="3" eb="4">
      <t>ジョ</t>
    </rPh>
    <phoneticPr fontId="1"/>
  </si>
  <si>
    <t>新宮中
３</t>
    <rPh sb="0" eb="2">
      <t>シングウ</t>
    </rPh>
    <rPh sb="2" eb="3">
      <t>チュウ</t>
    </rPh>
    <phoneticPr fontId="1"/>
  </si>
  <si>
    <t>三島西中３</t>
    <rPh sb="0" eb="2">
      <t>ミシマ</t>
    </rPh>
    <rPh sb="2" eb="3">
      <t>ニシ</t>
    </rPh>
    <rPh sb="3" eb="4">
      <t>チュウ</t>
    </rPh>
    <phoneticPr fontId="1"/>
  </si>
  <si>
    <t>脇 太翼</t>
    <rPh sb="0" eb="1">
      <t>ワキ</t>
    </rPh>
    <rPh sb="2" eb="3">
      <t>ダイ</t>
    </rPh>
    <rPh sb="3" eb="4">
      <t>ツバサ</t>
    </rPh>
    <phoneticPr fontId="1"/>
  </si>
  <si>
    <t>宇田幸竜</t>
    <rPh sb="0" eb="2">
      <t>ウダ</t>
    </rPh>
    <rPh sb="2" eb="3">
      <t>シアワ</t>
    </rPh>
    <rPh sb="3" eb="4">
      <t>リュウ</t>
    </rPh>
    <phoneticPr fontId="1"/>
  </si>
  <si>
    <t>中之庄
小６</t>
    <rPh sb="0" eb="3">
      <t>ナカノショウ</t>
    </rPh>
    <rPh sb="4" eb="5">
      <t>ショウ</t>
    </rPh>
    <phoneticPr fontId="1"/>
  </si>
  <si>
    <t>新宮中３</t>
    <rPh sb="0" eb="2">
      <t>シングウ</t>
    </rPh>
    <rPh sb="2" eb="3">
      <t>チュウ</t>
    </rPh>
    <phoneticPr fontId="1"/>
  </si>
  <si>
    <t>新宮中教員</t>
    <rPh sb="0" eb="2">
      <t>シングウ</t>
    </rPh>
    <rPh sb="2" eb="3">
      <t>チュウ</t>
    </rPh>
    <rPh sb="3" eb="5">
      <t>キョウイン</t>
    </rPh>
    <phoneticPr fontId="1"/>
  </si>
  <si>
    <t>中橋亮介</t>
    <rPh sb="0" eb="2">
      <t>ナカハシ</t>
    </rPh>
    <rPh sb="2" eb="4">
      <t>リョウスケ</t>
    </rPh>
    <phoneticPr fontId="1"/>
  </si>
  <si>
    <t>土居ｸﾗﾌﾞ</t>
    <rPh sb="0" eb="2">
      <t>ドイ</t>
    </rPh>
    <phoneticPr fontId="1"/>
  </si>
  <si>
    <t>油田悟志</t>
    <rPh sb="0" eb="2">
      <t>ユタ</t>
    </rPh>
    <rPh sb="2" eb="4">
      <t>サトシ</t>
    </rPh>
    <phoneticPr fontId="1"/>
  </si>
  <si>
    <t>尾崎謙二</t>
    <rPh sb="0" eb="2">
      <t>オザキ</t>
    </rPh>
    <rPh sb="2" eb="4">
      <t>ケンジ</t>
    </rPh>
    <phoneticPr fontId="1"/>
  </si>
  <si>
    <t>尾崎慎</t>
    <rPh sb="0" eb="2">
      <t>オザキ</t>
    </rPh>
    <rPh sb="2" eb="3">
      <t>シン</t>
    </rPh>
    <phoneticPr fontId="1"/>
  </si>
  <si>
    <t>小６</t>
    <rPh sb="0" eb="1">
      <t>ショウ</t>
    </rPh>
    <phoneticPr fontId="1"/>
  </si>
  <si>
    <t>け</t>
    <phoneticPr fontId="1"/>
  </si>
  <si>
    <t>こ</t>
    <phoneticPr fontId="1"/>
  </si>
  <si>
    <t>さ</t>
    <phoneticPr fontId="1"/>
  </si>
  <si>
    <t>髙橋巧成</t>
    <rPh sb="0" eb="2">
      <t>タカハシ</t>
    </rPh>
    <rPh sb="2" eb="3">
      <t>コウ</t>
    </rPh>
    <rPh sb="3" eb="4">
      <t>セイ</t>
    </rPh>
    <phoneticPr fontId="1"/>
  </si>
  <si>
    <t>宇田朋章</t>
    <rPh sb="0" eb="2">
      <t>ウダ</t>
    </rPh>
    <rPh sb="2" eb="3">
      <t>トモ</t>
    </rPh>
    <rPh sb="3" eb="4">
      <t>アキラ</t>
    </rPh>
    <phoneticPr fontId="1"/>
  </si>
  <si>
    <t>土橋栄仁</t>
    <rPh sb="0" eb="2">
      <t>ツチハシ</t>
    </rPh>
    <rPh sb="2" eb="4">
      <t>エイジン</t>
    </rPh>
    <phoneticPr fontId="1"/>
  </si>
  <si>
    <t>遠藤司</t>
    <rPh sb="0" eb="2">
      <t>エンドウ</t>
    </rPh>
    <rPh sb="2" eb="3">
      <t>ツカサ</t>
    </rPh>
    <phoneticPr fontId="1"/>
  </si>
  <si>
    <t>大王</t>
    <rPh sb="0" eb="2">
      <t>ダイオウ</t>
    </rPh>
    <phoneticPr fontId="1"/>
  </si>
  <si>
    <t>し</t>
    <phoneticPr fontId="1"/>
  </si>
  <si>
    <t>平岡彪</t>
    <rPh sb="0" eb="2">
      <t>ヒラオカ</t>
    </rPh>
    <rPh sb="2" eb="3">
      <t>ヒョウ</t>
    </rPh>
    <phoneticPr fontId="1"/>
  </si>
  <si>
    <t>石川怜奈</t>
    <rPh sb="0" eb="2">
      <t>イシカワ</t>
    </rPh>
    <rPh sb="2" eb="4">
      <t>レイナ</t>
    </rPh>
    <phoneticPr fontId="1"/>
  </si>
  <si>
    <t>石川悠真</t>
    <rPh sb="0" eb="2">
      <t>イシカワ</t>
    </rPh>
    <rPh sb="2" eb="3">
      <t>ユウ</t>
    </rPh>
    <rPh sb="3" eb="4">
      <t>シン</t>
    </rPh>
    <phoneticPr fontId="1"/>
  </si>
  <si>
    <t>ﾊﾐﾝｸﾞﾊﾞｰﾄﾞ</t>
  </si>
  <si>
    <t>土居高
３（卒）</t>
    <rPh sb="0" eb="2">
      <t>ドイ</t>
    </rPh>
    <rPh sb="2" eb="3">
      <t>コウ</t>
    </rPh>
    <rPh sb="6" eb="7">
      <t>ソツ</t>
    </rPh>
    <phoneticPr fontId="1"/>
  </si>
  <si>
    <t>新宮中女３</t>
    <rPh sb="0" eb="2">
      <t>シングウ</t>
    </rPh>
    <rPh sb="2" eb="3">
      <t>チュウ</t>
    </rPh>
    <rPh sb="3" eb="4">
      <t>オンナ</t>
    </rPh>
    <phoneticPr fontId="1"/>
  </si>
  <si>
    <t>収入－支出</t>
    <rPh sb="0" eb="2">
      <t>シュウニュウ</t>
    </rPh>
    <rPh sb="3" eb="5">
      <t>シシュツ</t>
    </rPh>
    <phoneticPr fontId="1"/>
  </si>
  <si>
    <t>賞品・雑費</t>
    <rPh sb="0" eb="2">
      <t>ショウヒン</t>
    </rPh>
    <rPh sb="3" eb="5">
      <t>ザッピ</t>
    </rPh>
    <phoneticPr fontId="1"/>
  </si>
  <si>
    <t>参加費</t>
    <rPh sb="0" eb="3">
      <t>サンカヒ</t>
    </rPh>
    <phoneticPr fontId="1"/>
  </si>
  <si>
    <t>（支出）</t>
    <rPh sb="1" eb="3">
      <t>シシュツ</t>
    </rPh>
    <phoneticPr fontId="1"/>
  </si>
  <si>
    <t>（収入）</t>
    <rPh sb="1" eb="3">
      <t>シュウニュウ</t>
    </rPh>
    <phoneticPr fontId="1"/>
  </si>
  <si>
    <t>③</t>
    <phoneticPr fontId="1"/>
  </si>
  <si>
    <t>①</t>
    <phoneticPr fontId="1"/>
  </si>
  <si>
    <t>２１点</t>
    <phoneticPr fontId="1"/>
  </si>
  <si>
    <t>１位グループ</t>
    <rPh sb="1" eb="2">
      <t>イ</t>
    </rPh>
    <phoneticPr fontId="1"/>
  </si>
  <si>
    <t>３位グループ</t>
    <rPh sb="1" eb="2">
      <t>イ</t>
    </rPh>
    <phoneticPr fontId="1"/>
  </si>
  <si>
    <t>２位グループ</t>
    <rPh sb="1" eb="2">
      <t>イ</t>
    </rPh>
    <phoneticPr fontId="1"/>
  </si>
  <si>
    <t>②</t>
    <phoneticPr fontId="1"/>
  </si>
  <si>
    <t>④</t>
    <phoneticPr fontId="1"/>
  </si>
  <si>
    <t>⑤</t>
    <phoneticPr fontId="1"/>
  </si>
  <si>
    <t>⑥</t>
    <phoneticPr fontId="1"/>
  </si>
  <si>
    <t>⑦</t>
    <phoneticPr fontId="1"/>
  </si>
  <si>
    <t>⑩</t>
    <phoneticPr fontId="1"/>
  </si>
  <si>
    <t>⑪</t>
    <phoneticPr fontId="1"/>
  </si>
  <si>
    <t>⑫</t>
    <phoneticPr fontId="1"/>
  </si>
  <si>
    <t>ﾊﾐﾝｸﾞﾊﾞｰﾄﾞ</t>
    <phoneticPr fontId="1"/>
  </si>
  <si>
    <t>田邊晃士</t>
    <phoneticPr fontId="1"/>
  </si>
  <si>
    <t>トーヨ</t>
    <phoneticPr fontId="1"/>
  </si>
  <si>
    <t>最終結果</t>
    <rPh sb="0" eb="2">
      <t>サイシュウ</t>
    </rPh>
    <rPh sb="2" eb="4">
      <t>ケッカ</t>
    </rPh>
    <phoneticPr fontId="1"/>
  </si>
  <si>
    <t>→</t>
    <phoneticPr fontId="1"/>
  </si>
  <si>
    <t>第６回会長杯　市内ｼﾝｸﾞﾙｽ普及大会　H29.3.19（日）　対戦表</t>
    <rPh sb="0" eb="1">
      <t>ダイ</t>
    </rPh>
    <rPh sb="2" eb="3">
      <t>カイ</t>
    </rPh>
    <rPh sb="3" eb="5">
      <t>カイチョウ</t>
    </rPh>
    <rPh sb="5" eb="6">
      <t>ハイ</t>
    </rPh>
    <rPh sb="7" eb="9">
      <t>シナイ</t>
    </rPh>
    <rPh sb="14" eb="16">
      <t>フキュウ</t>
    </rPh>
    <rPh sb="16" eb="18">
      <t>タイカイ</t>
    </rPh>
    <rPh sb="18" eb="19">
      <t>　</t>
    </rPh>
    <rPh sb="29" eb="30">
      <t>）</t>
    </rPh>
    <rPh sb="32" eb="34">
      <t>タイセン</t>
    </rPh>
    <rPh sb="34" eb="35">
      <t>ヒョウ</t>
    </rPh>
    <phoneticPr fontId="1"/>
  </si>
  <si>
    <t>保険（37名）</t>
    <rPh sb="0" eb="2">
      <t>ホケン</t>
    </rPh>
    <rPh sb="5" eb="6">
      <t>メイ</t>
    </rPh>
    <phoneticPr fontId="1"/>
  </si>
  <si>
    <t>⑨</t>
    <phoneticPr fontId="1"/>
  </si>
  <si>
    <t>37名×100円</t>
    <rPh sb="2" eb="3">
      <t>メイ</t>
    </rPh>
    <rPh sb="7" eb="8">
      <t>エン</t>
    </rPh>
    <phoneticPr fontId="1"/>
  </si>
  <si>
    <t>第6回会長杯 市内シングルス普及大会</t>
    <rPh sb="3" eb="5">
      <t>カイチョウ</t>
    </rPh>
    <rPh sb="5" eb="6">
      <t>ハイ</t>
    </rPh>
    <phoneticPr fontId="1"/>
  </si>
  <si>
    <t>１コート</t>
    <phoneticPr fontId="1"/>
  </si>
  <si>
    <t>２コート</t>
    <phoneticPr fontId="1"/>
  </si>
  <si>
    <t>３コート</t>
    <phoneticPr fontId="1"/>
  </si>
  <si>
    <t>４コート</t>
  </si>
  <si>
    <t>５コート</t>
    <phoneticPr fontId="1"/>
  </si>
  <si>
    <t>６コート</t>
    <phoneticPr fontId="1"/>
  </si>
  <si>
    <t>４コート</t>
    <phoneticPr fontId="1"/>
  </si>
  <si>
    <t>４位グループ</t>
    <rPh sb="1" eb="2">
      <t>イ</t>
    </rPh>
    <phoneticPr fontId="1"/>
  </si>
  <si>
    <t>河崎稜大</t>
    <rPh sb="0" eb="2">
      <t>カワサキ</t>
    </rPh>
    <rPh sb="2" eb="3">
      <t>リョウ</t>
    </rPh>
    <rPh sb="3" eb="4">
      <t>ダイ</t>
    </rPh>
    <phoneticPr fontId="1"/>
  </si>
  <si>
    <t>お楽しみダブルス</t>
    <rPh sb="1" eb="2">
      <t>タノ</t>
    </rPh>
    <phoneticPr fontId="1"/>
  </si>
  <si>
    <t>H</t>
    <phoneticPr fontId="1"/>
  </si>
  <si>
    <t>I</t>
    <phoneticPr fontId="1"/>
  </si>
  <si>
    <t>13:45～14:30　お楽しみダブルス</t>
    <rPh sb="13" eb="14">
      <t>タノ</t>
    </rPh>
    <phoneticPr fontId="1"/>
  </si>
  <si>
    <t>14:45には片付けまで完了して、コート解放。交流戦。</t>
    <rPh sb="7" eb="9">
      <t>カタヅ</t>
    </rPh>
    <rPh sb="12" eb="14">
      <t>カンリョウ</t>
    </rPh>
    <rPh sb="20" eb="22">
      <t>カイホウ</t>
    </rPh>
    <rPh sb="23" eb="26">
      <t>コウリュウセン</t>
    </rPh>
    <phoneticPr fontId="1"/>
  </si>
  <si>
    <t>交流戦分も含めて、シャトル10本（120個）。かなり節約して使用した。</t>
    <rPh sb="0" eb="3">
      <t>コウリュウセン</t>
    </rPh>
    <rPh sb="3" eb="4">
      <t>ブン</t>
    </rPh>
    <rPh sb="5" eb="6">
      <t>フク</t>
    </rPh>
    <rPh sb="15" eb="16">
      <t>ホン</t>
    </rPh>
    <rPh sb="20" eb="21">
      <t>コ</t>
    </rPh>
    <rPh sb="26" eb="28">
      <t>セツヤク</t>
    </rPh>
    <rPh sb="30" eb="32">
      <t>シヨウ</t>
    </rPh>
    <phoneticPr fontId="1"/>
  </si>
  <si>
    <t>高校1,2年5位</t>
    <rPh sb="0" eb="2">
      <t>コウコウ</t>
    </rPh>
    <rPh sb="5" eb="6">
      <t>ネン</t>
    </rPh>
    <rPh sb="7" eb="8">
      <t>イ</t>
    </rPh>
    <phoneticPr fontId="1"/>
  </si>
  <si>
    <t>高校1,2年4位</t>
    <rPh sb="0" eb="2">
      <t>コウコウ</t>
    </rPh>
    <rPh sb="5" eb="6">
      <t>ネン</t>
    </rPh>
    <rPh sb="7" eb="8">
      <t>イ</t>
    </rPh>
    <phoneticPr fontId="1"/>
  </si>
  <si>
    <t>中学1,2年男子1位</t>
    <rPh sb="0" eb="2">
      <t>チュウガク</t>
    </rPh>
    <rPh sb="5" eb="6">
      <t>ネン</t>
    </rPh>
    <rPh sb="6" eb="8">
      <t>ダンシ</t>
    </rPh>
    <rPh sb="9" eb="10">
      <t>イ</t>
    </rPh>
    <phoneticPr fontId="1"/>
  </si>
  <si>
    <t>高校1,2年3位</t>
    <rPh sb="0" eb="2">
      <t>コウコウ</t>
    </rPh>
    <rPh sb="5" eb="6">
      <t>ネン</t>
    </rPh>
    <rPh sb="7" eb="8">
      <t>イ</t>
    </rPh>
    <phoneticPr fontId="1"/>
  </si>
  <si>
    <t>高校1,2年2位</t>
    <rPh sb="0" eb="2">
      <t>コウコウ</t>
    </rPh>
    <rPh sb="5" eb="6">
      <t>ネン</t>
    </rPh>
    <rPh sb="7" eb="8">
      <t>イ</t>
    </rPh>
    <phoneticPr fontId="1"/>
  </si>
  <si>
    <t>女子1位</t>
    <rPh sb="0" eb="2">
      <t>ジョシ</t>
    </rPh>
    <rPh sb="3" eb="4">
      <t>イ</t>
    </rPh>
    <phoneticPr fontId="1"/>
  </si>
  <si>
    <t>高校1,2年1位</t>
    <rPh sb="0" eb="2">
      <t>コウコウ</t>
    </rPh>
    <rPh sb="5" eb="6">
      <t>ネン</t>
    </rPh>
    <rPh sb="7" eb="8">
      <t>イ</t>
    </rPh>
    <phoneticPr fontId="1"/>
  </si>
  <si>
    <t>最終順位</t>
    <rPh sb="0" eb="2">
      <t>サイシュウ</t>
    </rPh>
    <rPh sb="2" eb="4">
      <t>ジュンイ</t>
    </rPh>
    <phoneticPr fontId="1"/>
  </si>
  <si>
    <t>賞品</t>
    <rPh sb="0" eb="2">
      <t>ショウヒン</t>
    </rPh>
    <phoneticPr fontId="1"/>
  </si>
  <si>
    <t>29</t>
  </si>
  <si>
    <t>30</t>
  </si>
  <si>
    <t>31</t>
  </si>
  <si>
    <t>32</t>
  </si>
  <si>
    <t>33</t>
  </si>
  <si>
    <t>中学1,2年女子1位</t>
    <rPh sb="0" eb="2">
      <t>チュウガク</t>
    </rPh>
    <rPh sb="5" eb="6">
      <t>ネン</t>
    </rPh>
    <rPh sb="6" eb="8">
      <t>ジョシ</t>
    </rPh>
    <rPh sb="9" eb="10">
      <t>イ</t>
    </rPh>
    <phoneticPr fontId="1"/>
  </si>
  <si>
    <t>第６回会長杯 市内ｼﾝｸﾞﾙｽ普及大会 H29.3.19（日) 　参加33名</t>
    <rPh sb="3" eb="5">
      <t>カイチョウ</t>
    </rPh>
    <rPh sb="5" eb="6">
      <t>ハイ</t>
    </rPh>
    <rPh sb="29" eb="30">
      <t>ヒ</t>
    </rPh>
    <rPh sb="33" eb="35">
      <t>サンカ</t>
    </rPh>
    <rPh sb="37" eb="38">
      <t>メイ</t>
    </rPh>
    <phoneticPr fontId="1"/>
  </si>
  <si>
    <t>10本×3480円/本</t>
    <rPh sb="2" eb="3">
      <t>ホン</t>
    </rPh>
    <rPh sb="8" eb="9">
      <t>エン</t>
    </rPh>
    <rPh sb="10" eb="11">
      <t>ホン</t>
    </rPh>
    <phoneticPr fontId="1"/>
  </si>
  <si>
    <t>(ｼｬﾄﾙ120個、全126ｹﾞｰﾑ)</t>
    <rPh sb="8" eb="9">
      <t>コ</t>
    </rPh>
    <rPh sb="10" eb="11">
      <t>ゼン</t>
    </rPh>
    <phoneticPr fontId="1"/>
  </si>
  <si>
    <t>9～17時</t>
    <rPh sb="4" eb="5">
      <t>ジ</t>
    </rPh>
    <phoneticPr fontId="1"/>
  </si>
  <si>
    <t>支出</t>
    <rPh sb="0" eb="2">
      <t>シシュツ</t>
    </rPh>
    <phoneticPr fontId="1"/>
  </si>
  <si>
    <t>Ａクラス</t>
    <phoneticPr fontId="1"/>
  </si>
  <si>
    <t>ﾊﾐﾝｸﾞﾊﾞｰﾄﾞ</t>
    <phoneticPr fontId="1"/>
  </si>
  <si>
    <t>田邊晃士</t>
    <phoneticPr fontId="1"/>
  </si>
  <si>
    <t>トーヨ</t>
    <phoneticPr fontId="1"/>
  </si>
  <si>
    <t>Ｂクラス</t>
    <phoneticPr fontId="1"/>
  </si>
  <si>
    <t xml:space="preserve">  H29年3月19日(日)　参加人数　33名（3名欠席）</t>
    <rPh sb="25" eb="26">
      <t>メイ</t>
    </rPh>
    <rPh sb="26" eb="28">
      <t>ケッセキ</t>
    </rPh>
    <phoneticPr fontId="1"/>
  </si>
  <si>
    <r>
      <t xml:space="preserve">① </t>
    </r>
    <r>
      <rPr>
        <sz val="22"/>
        <rFont val="ＭＳ Ｐゴシック"/>
        <family val="3"/>
        <charset val="128"/>
      </rPr>
      <t>ﾘｰｸﾞ戦</t>
    </r>
    <rPh sb="6" eb="7">
      <t>セン</t>
    </rPh>
    <phoneticPr fontId="1"/>
  </si>
  <si>
    <r>
      <t xml:space="preserve">② </t>
    </r>
    <r>
      <rPr>
        <sz val="22"/>
        <rFont val="ＭＳ Ｐゴシック"/>
        <family val="3"/>
        <charset val="128"/>
      </rPr>
      <t>ﾘｰｸﾞ戦</t>
    </r>
    <rPh sb="6" eb="7">
      <t>セン</t>
    </rPh>
    <phoneticPr fontId="1"/>
  </si>
  <si>
    <r>
      <t xml:space="preserve">③ </t>
    </r>
    <r>
      <rPr>
        <sz val="22"/>
        <rFont val="ＭＳ Ｐゴシック"/>
        <family val="3"/>
        <charset val="128"/>
      </rPr>
      <t>ﾘｰｸﾞ戦</t>
    </r>
    <rPh sb="6" eb="7">
      <t>セン</t>
    </rPh>
    <phoneticPr fontId="1"/>
  </si>
  <si>
    <t>机1、椅子3</t>
    <rPh sb="0" eb="1">
      <t>ツクエ</t>
    </rPh>
    <rPh sb="3" eb="5">
      <t>イス</t>
    </rPh>
    <phoneticPr fontId="1"/>
  </si>
  <si>
    <t>未払い</t>
    <rPh sb="0" eb="1">
      <t>ミ</t>
    </rPh>
    <rPh sb="1" eb="2">
      <t>ハラ</t>
    </rPh>
    <phoneticPr fontId="1"/>
  </si>
  <si>
    <t>領収書</t>
    <rPh sb="0" eb="3">
      <t>リョウシュウショ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</si>
</sst>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6" formatCode="&quot;¥&quot;#,##0;[Red]&quot;¥&quot;\-#,##0"/>
    <numFmt numFmtId="176" formatCode="&quot;×&quot;#,##0&quot;円&quot;"/>
    <numFmt numFmtId="177" formatCode="&quot;&quot;0&quot; 名&quot;"/>
    <numFmt numFmtId="178" formatCode="&quot;&quot;#,##0&quot; 円&quot;"/>
    <numFmt numFmtId="179" formatCode="&quot;&quot;0&quot;円/本&quot;"/>
    <numFmt numFmtId="180" formatCode="&quot;&quot;0&quot;位&quot;"/>
    <numFmt numFmtId="181" formatCode="&quot;×&quot;#,##0&quot;円＝&quot;"/>
    <numFmt numFmtId="182" formatCode="&quot;&quot;@&quot;位&quot;"/>
    <numFmt numFmtId="183" formatCode="&quot;&quot;0&quot;ｹﾞｰﾑ&quot;"/>
    <numFmt numFmtId="184" formatCode="&quot;（計&quot;0&quot;ｹﾞｰﾑ）&quot;"/>
    <numFmt numFmtId="185" formatCode="&quot;ｼｬﾄﾙ計&quot;0&quot;個&quot;"/>
    <numFmt numFmtId="186" formatCode="&quot;1人&quot;0&quot;ｹﾞｰﾑ&quot;"/>
  </numFmts>
  <fonts count="38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  <font>
      <sz val="12"/>
      <name val="ＭＳ Ｐゴシック"/>
      <family val="3"/>
      <charset val="128"/>
    </font>
    <font>
      <sz val="36"/>
      <name val="ＭＳ Ｐゴシック"/>
      <family val="3"/>
      <charset val="128"/>
    </font>
    <font>
      <sz val="20"/>
      <name val="ＭＳ Ｐゴシック"/>
      <family val="3"/>
      <charset val="128"/>
    </font>
    <font>
      <sz val="90"/>
      <name val="ＭＳ Ｐゴシック"/>
      <family val="3"/>
      <charset val="128"/>
    </font>
    <font>
      <sz val="20"/>
      <name val="ＭＳ Ｐ明朝"/>
      <family val="1"/>
      <charset val="128"/>
    </font>
    <font>
      <sz val="18"/>
      <name val="ＭＳ Ｐゴシック"/>
      <family val="3"/>
      <charset val="128"/>
    </font>
    <font>
      <sz val="11"/>
      <name val="ＭＳ Ｐゴシック"/>
      <family val="3"/>
      <charset val="128"/>
    </font>
    <font>
      <sz val="22"/>
      <name val="ＭＳ Ｐゴシック"/>
      <family val="3"/>
      <charset val="128"/>
    </font>
    <font>
      <sz val="24"/>
      <name val="ＭＳ Ｐゴシック"/>
      <family val="3"/>
      <charset val="128"/>
    </font>
    <font>
      <sz val="28"/>
      <name val="ＭＳ Ｐゴシック"/>
      <family val="3"/>
      <charset val="128"/>
    </font>
    <font>
      <sz val="11"/>
      <name val="ＭＳ ゴシック"/>
      <family val="3"/>
      <charset val="128"/>
    </font>
    <font>
      <sz val="11"/>
      <name val="標準明朝"/>
      <family val="1"/>
      <charset val="128"/>
    </font>
    <font>
      <sz val="9"/>
      <name val="ＭＳ Ｐゴシック"/>
      <family val="3"/>
      <charset val="128"/>
    </font>
    <font>
      <sz val="26"/>
      <color indexed="8"/>
      <name val="ＭＳ Ｐゴシック"/>
      <family val="3"/>
      <charset val="128"/>
    </font>
    <font>
      <sz val="12"/>
      <color indexed="8"/>
      <name val="ＭＳ Ｐゴシック"/>
      <family val="3"/>
      <charset val="128"/>
    </font>
    <font>
      <sz val="10"/>
      <name val="ＭＳ Ｐゴシック"/>
      <family val="3"/>
      <charset val="128"/>
    </font>
    <font>
      <u/>
      <sz val="36"/>
      <name val="ＭＳ Ｐゴシック"/>
      <family val="3"/>
      <charset val="128"/>
    </font>
    <font>
      <b/>
      <sz val="2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8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6"/>
      <color theme="1"/>
      <name val="ＭＳ Ｐゴシック"/>
      <family val="3"/>
      <charset val="128"/>
    </font>
    <font>
      <sz val="20"/>
      <color theme="1"/>
      <name val="ＭＳ Ｐゴシック"/>
      <family val="3"/>
      <charset val="128"/>
    </font>
    <font>
      <sz val="14"/>
      <color theme="0" tint="-0.499984740745262"/>
      <name val="ＭＳ Ｐゴシック"/>
      <family val="3"/>
      <charset val="128"/>
    </font>
    <font>
      <sz val="16"/>
      <color theme="1"/>
      <name val="ＭＳ Ｐ明朝"/>
      <family val="1"/>
      <charset val="128"/>
    </font>
    <font>
      <sz val="14"/>
      <color theme="1"/>
      <name val="ＭＳ Ｐゴシック"/>
      <family val="3"/>
      <charset val="128"/>
    </font>
    <font>
      <sz val="14"/>
      <name val="ＭＳ Ｐゴシック"/>
      <family val="3"/>
      <charset val="128"/>
    </font>
    <font>
      <sz val="60"/>
      <name val="ＭＳ Ｐゴシック"/>
      <family val="3"/>
      <charset val="128"/>
    </font>
    <font>
      <b/>
      <sz val="32"/>
      <name val="ＭＳ Ｐゴシック"/>
      <family val="3"/>
      <charset val="128"/>
    </font>
    <font>
      <sz val="15"/>
      <color theme="1"/>
      <name val="ＭＳ Ｐゴシック"/>
      <family val="3"/>
      <charset val="128"/>
    </font>
    <font>
      <sz val="22"/>
      <color indexed="8"/>
      <name val="ＭＳ Ｐゴシック"/>
      <family val="3"/>
      <charset val="128"/>
    </font>
    <font>
      <b/>
      <sz val="28"/>
      <color indexed="8"/>
      <name val="ＭＳ Ｐゴシック"/>
      <family val="3"/>
      <charset val="128"/>
    </font>
    <font>
      <b/>
      <sz val="20"/>
      <name val="ＭＳ Ｐゴシック"/>
      <family val="3"/>
      <charset val="128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theme="0"/>
        <bgColor indexed="45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A3A3"/>
        <bgColor indexed="45"/>
      </patternFill>
    </fill>
    <fill>
      <patternFill patternType="solid">
        <fgColor rgb="FFC6FEC2"/>
        <bgColor indexed="45"/>
      </patternFill>
    </fill>
    <fill>
      <patternFill patternType="solid">
        <fgColor rgb="FFFFA3A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B9"/>
        <bgColor indexed="64"/>
      </patternFill>
    </fill>
  </fills>
  <borders count="1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mediumDashDotDot">
        <color indexed="64"/>
      </left>
      <right style="mediumDashDotDot">
        <color indexed="64"/>
      </right>
      <top style="mediumDashDotDot">
        <color indexed="64"/>
      </top>
      <bottom/>
      <diagonal/>
    </border>
    <border>
      <left style="mediumDashDotDot">
        <color indexed="64"/>
      </left>
      <right style="mediumDashDotDot">
        <color indexed="64"/>
      </right>
      <top/>
      <bottom/>
      <diagonal/>
    </border>
    <border>
      <left style="mediumDashDotDot">
        <color indexed="64"/>
      </left>
      <right style="mediumDashDotDot">
        <color indexed="64"/>
      </right>
      <top style="thick">
        <color indexed="64"/>
      </top>
      <bottom/>
      <diagonal/>
    </border>
    <border>
      <left style="mediumDashDotDot">
        <color indexed="64"/>
      </left>
      <right style="mediumDashDotDot">
        <color indexed="64"/>
      </right>
      <top/>
      <bottom style="thick">
        <color indexed="64"/>
      </bottom>
      <diagonal/>
    </border>
    <border>
      <left style="mediumDashDotDot">
        <color indexed="64"/>
      </left>
      <right style="mediumDashDotDot">
        <color indexed="64"/>
      </right>
      <top/>
      <bottom style="mediumDashDotDot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double">
        <color rgb="FF0070C0"/>
      </left>
      <right/>
      <top style="double">
        <color rgb="FF0070C0"/>
      </top>
      <bottom style="double">
        <color rgb="FF0070C0"/>
      </bottom>
      <diagonal/>
    </border>
    <border>
      <left/>
      <right style="double">
        <color rgb="FF0070C0"/>
      </right>
      <top style="double">
        <color rgb="FF0070C0"/>
      </top>
      <bottom style="double">
        <color rgb="FF0070C0"/>
      </bottom>
      <diagonal/>
    </border>
    <border>
      <left/>
      <right style="double">
        <color rgb="FF00B050"/>
      </right>
      <top style="double">
        <color rgb="FF00B050"/>
      </top>
      <bottom style="double">
        <color rgb="FF00B050"/>
      </bottom>
      <diagonal/>
    </border>
    <border>
      <left style="double">
        <color rgb="FF00B050"/>
      </left>
      <right/>
      <top style="double">
        <color rgb="FF00B050"/>
      </top>
      <bottom style="double">
        <color rgb="FF00B050"/>
      </bottom>
      <diagonal/>
    </border>
    <border>
      <left style="thick">
        <color indexed="64"/>
      </left>
      <right style="thick">
        <color theme="1"/>
      </right>
      <top style="thick">
        <color indexed="64"/>
      </top>
      <bottom/>
      <diagonal/>
    </border>
    <border>
      <left style="thick">
        <color indexed="64"/>
      </left>
      <right style="thick">
        <color theme="1"/>
      </right>
      <top/>
      <bottom/>
      <diagonal/>
    </border>
    <border>
      <left style="thick">
        <color indexed="64"/>
      </left>
      <right style="thick">
        <color theme="1"/>
      </right>
      <top/>
      <bottom style="thick">
        <color indexed="64"/>
      </bottom>
      <diagonal/>
    </border>
    <border>
      <left style="double">
        <color rgb="FF00B050"/>
      </left>
      <right/>
      <top style="double">
        <color rgb="FF00B050"/>
      </top>
      <bottom/>
      <diagonal/>
    </border>
    <border>
      <left style="double">
        <color rgb="FF0070C0"/>
      </left>
      <right/>
      <top style="double">
        <color rgb="FF0070C0"/>
      </top>
      <bottom/>
      <diagonal/>
    </border>
    <border>
      <left/>
      <right style="double">
        <color rgb="FF0070C0"/>
      </right>
      <top style="double">
        <color rgb="FF0070C0"/>
      </top>
      <bottom/>
      <diagonal/>
    </border>
    <border>
      <left style="double">
        <color rgb="FF00B050"/>
      </left>
      <right/>
      <top/>
      <bottom/>
      <diagonal/>
    </border>
    <border>
      <left/>
      <right style="double">
        <color rgb="FF00B050"/>
      </right>
      <top/>
      <bottom style="double">
        <color rgb="FF00B050"/>
      </bottom>
      <diagonal/>
    </border>
    <border>
      <left style="thick">
        <color indexed="64"/>
      </left>
      <right/>
      <top style="thick">
        <color theme="1"/>
      </top>
      <bottom style="thick">
        <color indexed="64"/>
      </bottom>
      <diagonal/>
    </border>
    <border>
      <left/>
      <right style="thick">
        <color indexed="64"/>
      </right>
      <top style="thick">
        <color theme="1"/>
      </top>
      <bottom style="thick">
        <color indexed="64"/>
      </bottom>
      <diagonal/>
    </border>
    <border>
      <left style="double">
        <color rgb="FF0070C0"/>
      </left>
      <right/>
      <top style="double">
        <color rgb="FF0070C0"/>
      </top>
      <bottom style="thick">
        <color theme="1"/>
      </bottom>
      <diagonal/>
    </border>
    <border>
      <left/>
      <right style="double">
        <color rgb="FF0070C0"/>
      </right>
      <top style="double">
        <color rgb="FF0070C0"/>
      </top>
      <bottom style="thick">
        <color theme="1"/>
      </bottom>
      <diagonal/>
    </border>
    <border>
      <left/>
      <right style="double">
        <color rgb="FF00B050"/>
      </right>
      <top style="double">
        <color rgb="FF00B050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theme="1"/>
      </left>
      <right/>
      <top style="double">
        <color rgb="FF00B050"/>
      </top>
      <bottom style="thick">
        <color theme="1"/>
      </bottom>
      <diagonal/>
    </border>
    <border>
      <left/>
      <right style="thick">
        <color indexed="64"/>
      </right>
      <top style="double">
        <color rgb="FF00B050"/>
      </top>
      <bottom style="thick">
        <color theme="1"/>
      </bottom>
      <diagonal/>
    </border>
    <border diagonalUp="1" diagonalDown="1">
      <left style="thick">
        <color indexed="64"/>
      </left>
      <right/>
      <top style="thick">
        <color theme="1"/>
      </top>
      <bottom style="double">
        <color rgb="FF00B050"/>
      </bottom>
      <diagonal style="medium">
        <color rgb="FFFF0000"/>
      </diagonal>
    </border>
    <border diagonalUp="1" diagonalDown="1">
      <left/>
      <right style="thick">
        <color indexed="64"/>
      </right>
      <top style="thick">
        <color theme="1"/>
      </top>
      <bottom style="double">
        <color rgb="FF00B050"/>
      </bottom>
      <diagonal style="medium">
        <color rgb="FFFF0000"/>
      </diagonal>
    </border>
    <border diagonalUp="1" diagonalDown="1">
      <left style="double">
        <color rgb="FF0070C0"/>
      </left>
      <right/>
      <top style="double">
        <color rgb="FF0070C0"/>
      </top>
      <bottom style="double">
        <color rgb="FF0070C0"/>
      </bottom>
      <diagonal style="medium">
        <color rgb="FFFF0000"/>
      </diagonal>
    </border>
    <border diagonalUp="1" diagonalDown="1">
      <left/>
      <right style="double">
        <color rgb="FF0070C0"/>
      </right>
      <top style="double">
        <color rgb="FF0070C0"/>
      </top>
      <bottom style="double">
        <color rgb="FF0070C0"/>
      </bottom>
      <diagonal style="medium">
        <color rgb="FFFF0000"/>
      </diagonal>
    </border>
    <border diagonalUp="1" diagonalDown="1">
      <left style="double">
        <color rgb="FF00B050"/>
      </left>
      <right/>
      <top style="double">
        <color rgb="FF00B050"/>
      </top>
      <bottom style="thick">
        <color theme="1"/>
      </bottom>
      <diagonal style="medium">
        <color rgb="FFFF0000"/>
      </diagonal>
    </border>
    <border diagonalUp="1" diagonalDown="1">
      <left/>
      <right style="double">
        <color rgb="FF00B050"/>
      </right>
      <top style="double">
        <color rgb="FF00B050"/>
      </top>
      <bottom style="thick">
        <color theme="1"/>
      </bottom>
      <diagonal style="medium">
        <color rgb="FFFF0000"/>
      </diagonal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rgb="FF0070C0"/>
      </bottom>
      <diagonal/>
    </border>
    <border>
      <left/>
      <right style="thin">
        <color indexed="64"/>
      </right>
      <top style="thin">
        <color indexed="64"/>
      </top>
      <bottom style="double">
        <color rgb="FF0070C0"/>
      </bottom>
      <diagonal/>
    </border>
    <border diagonalUp="1"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rgb="FFFF0000"/>
      </diagonal>
    </border>
    <border diagonalUp="1" diagonalDown="1">
      <left/>
      <right style="thin">
        <color indexed="64"/>
      </right>
      <top style="thin">
        <color indexed="64"/>
      </top>
      <bottom style="thin">
        <color indexed="64"/>
      </bottom>
      <diagonal style="thin">
        <color rgb="FFFF0000"/>
      </diagonal>
    </border>
    <border>
      <left style="thin">
        <color indexed="64"/>
      </left>
      <right style="thick">
        <color rgb="FFFF0000"/>
      </right>
      <top style="thick">
        <color rgb="FFFF0000"/>
      </top>
      <bottom/>
      <diagonal/>
    </border>
    <border>
      <left style="thick">
        <color indexed="64"/>
      </left>
      <right/>
      <top style="thick">
        <color rgb="FFFF0000"/>
      </top>
      <bottom/>
      <diagonal/>
    </border>
    <border>
      <left style="thick">
        <color rgb="FFFF0000"/>
      </left>
      <right/>
      <top style="thick">
        <color rgb="FFFF0000"/>
      </top>
      <bottom/>
      <diagonal/>
    </border>
    <border>
      <left style="double">
        <color rgb="FF0070C0"/>
      </left>
      <right/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/>
      <top style="thick">
        <color rgb="FFFF0000"/>
      </top>
      <bottom/>
      <diagonal/>
    </border>
    <border>
      <left/>
      <right/>
      <top/>
      <bottom style="thick">
        <color rgb="FFFF0000"/>
      </bottom>
      <diagonal/>
    </border>
    <border>
      <left/>
      <right style="thin">
        <color indexed="64"/>
      </right>
      <top style="thick">
        <color rgb="FFFF0000"/>
      </top>
      <bottom/>
      <diagonal/>
    </border>
    <border>
      <left style="thick">
        <color rgb="FFFF0000"/>
      </left>
      <right style="thin">
        <color indexed="64"/>
      </right>
      <top style="thick">
        <color rgb="FFFF0000"/>
      </top>
      <bottom/>
      <diagonal/>
    </border>
    <border>
      <left style="thin">
        <color indexed="64"/>
      </left>
      <right style="thick">
        <color rgb="FFFF0000"/>
      </right>
      <top/>
      <bottom style="thick">
        <color rgb="FFFF0000"/>
      </bottom>
      <diagonal/>
    </border>
    <border>
      <left style="thin">
        <color indexed="64"/>
      </left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double">
        <color rgb="FF00B050"/>
      </left>
      <right/>
      <top style="double">
        <color indexed="64"/>
      </top>
      <bottom style="double">
        <color rgb="FF00B050"/>
      </bottom>
      <diagonal/>
    </border>
    <border>
      <left/>
      <right style="double">
        <color rgb="FF00B050"/>
      </right>
      <top style="double">
        <color indexed="64"/>
      </top>
      <bottom style="double">
        <color rgb="FF00B050"/>
      </bottom>
      <diagonal/>
    </border>
    <border>
      <left style="double">
        <color rgb="FF0070C0"/>
      </left>
      <right/>
      <top/>
      <bottom style="double">
        <color rgb="FF0070C0"/>
      </bottom>
      <diagonal/>
    </border>
    <border>
      <left/>
      <right style="double">
        <color rgb="FF0070C0"/>
      </right>
      <top/>
      <bottom style="double">
        <color rgb="FF0070C0"/>
      </bottom>
      <diagonal/>
    </border>
    <border>
      <left style="thick">
        <color theme="1"/>
      </left>
      <right/>
      <top style="double">
        <color auto="1"/>
      </top>
      <bottom style="thick">
        <color theme="1"/>
      </bottom>
      <diagonal/>
    </border>
    <border>
      <left/>
      <right style="thick">
        <color indexed="64"/>
      </right>
      <top style="double">
        <color auto="1"/>
      </top>
      <bottom style="thick">
        <color indexed="64"/>
      </bottom>
      <diagonal/>
    </border>
    <border>
      <left style="double">
        <color rgb="FF0070C0"/>
      </left>
      <right/>
      <top style="double">
        <color rgb="FF0070C0"/>
      </top>
      <bottom style="double">
        <color auto="1"/>
      </bottom>
      <diagonal/>
    </border>
    <border>
      <left/>
      <right style="double">
        <color rgb="FF0070C0"/>
      </right>
      <top style="double">
        <color rgb="FF0070C0"/>
      </top>
      <bottom style="double">
        <color auto="1"/>
      </bottom>
      <diagonal/>
    </border>
    <border>
      <left style="thick">
        <color indexed="64"/>
      </left>
      <right/>
      <top style="double">
        <color indexed="64"/>
      </top>
      <bottom style="thick">
        <color indexed="64"/>
      </bottom>
      <diagonal/>
    </border>
    <border>
      <left style="thin">
        <color indexed="64"/>
      </left>
      <right/>
      <top style="double">
        <color auto="1"/>
      </top>
      <bottom style="thin">
        <color indexed="64"/>
      </bottom>
      <diagonal/>
    </border>
    <border>
      <left/>
      <right style="thin">
        <color indexed="64"/>
      </right>
      <top style="double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auto="1"/>
      </bottom>
      <diagonal/>
    </border>
    <border>
      <left/>
      <right style="thin">
        <color indexed="64"/>
      </right>
      <top style="thin">
        <color indexed="64"/>
      </top>
      <bottom style="double">
        <color auto="1"/>
      </bottom>
      <diagonal/>
    </border>
    <border>
      <left style="mediumDashDot">
        <color auto="1"/>
      </left>
      <right/>
      <top/>
      <bottom/>
      <diagonal/>
    </border>
    <border>
      <left style="double">
        <color rgb="FF00B050"/>
      </left>
      <right/>
      <top style="thin">
        <color indexed="64"/>
      </top>
      <bottom/>
      <diagonal/>
    </border>
    <border>
      <left style="double">
        <color rgb="FF00B050"/>
      </left>
      <right/>
      <top/>
      <bottom style="thick">
        <color rgb="FFFF0000"/>
      </bottom>
      <diagonal/>
    </border>
    <border>
      <left style="double">
        <color rgb="FF0070C0"/>
      </left>
      <right/>
      <top style="thin">
        <color indexed="64"/>
      </top>
      <bottom/>
      <diagonal/>
    </border>
    <border>
      <left style="double">
        <color rgb="FF0070C0"/>
      </left>
      <right/>
      <top/>
      <bottom style="thick">
        <color rgb="FFFF0000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ck">
        <color rgb="FFFF0000"/>
      </top>
      <bottom/>
      <diagonal/>
    </border>
  </borders>
  <cellStyleXfs count="10">
    <xf numFmtId="0" fontId="0" fillId="0" borderId="0"/>
    <xf numFmtId="38" fontId="9" fillId="0" borderId="0" applyFont="0" applyFill="0" applyBorder="0" applyAlignment="0" applyProtection="0"/>
    <xf numFmtId="38" fontId="14" fillId="0" borderId="0" applyFont="0" applyFill="0" applyBorder="0" applyAlignment="0" applyProtection="0"/>
    <xf numFmtId="6" fontId="9" fillId="0" borderId="0" applyFont="0" applyFill="0" applyBorder="0" applyAlignment="0" applyProtection="0">
      <alignment vertical="center"/>
    </xf>
    <xf numFmtId="0" fontId="13" fillId="0" borderId="0" applyBorder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13" fillId="0" borderId="0" applyBorder="0"/>
    <xf numFmtId="0" fontId="21" fillId="0" borderId="0">
      <alignment vertical="center"/>
    </xf>
  </cellStyleXfs>
  <cellXfs count="348">
    <xf numFmtId="0" fontId="0" fillId="0" borderId="0" xfId="0"/>
    <xf numFmtId="0" fontId="3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5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0" xfId="0" applyFont="1" applyFill="1" applyAlignment="1">
      <alignment vertical="center"/>
    </xf>
    <xf numFmtId="0" fontId="5" fillId="2" borderId="0" xfId="0" applyFont="1" applyFill="1" applyBorder="1" applyAlignment="1">
      <alignment vertical="center"/>
    </xf>
    <xf numFmtId="0" fontId="0" fillId="2" borderId="0" xfId="0" applyFill="1"/>
    <xf numFmtId="0" fontId="11" fillId="2" borderId="0" xfId="0" applyFont="1" applyFill="1"/>
    <xf numFmtId="0" fontId="8" fillId="2" borderId="0" xfId="0" applyFont="1" applyFill="1" applyAlignment="1">
      <alignment vertical="center"/>
    </xf>
    <xf numFmtId="0" fontId="8" fillId="2" borderId="0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18" fillId="2" borderId="0" xfId="0" applyFont="1" applyFill="1" applyAlignment="1">
      <alignment vertical="center"/>
    </xf>
    <xf numFmtId="0" fontId="18" fillId="2" borderId="5" xfId="0" applyFont="1" applyFill="1" applyBorder="1" applyAlignment="1">
      <alignment vertical="center"/>
    </xf>
    <xf numFmtId="0" fontId="18" fillId="2" borderId="6" xfId="0" applyFont="1" applyFill="1" applyBorder="1" applyAlignment="1">
      <alignment vertical="center"/>
    </xf>
    <xf numFmtId="0" fontId="18" fillId="2" borderId="11" xfId="0" applyFont="1" applyFill="1" applyBorder="1" applyAlignment="1">
      <alignment vertical="center"/>
    </xf>
    <xf numFmtId="178" fontId="18" fillId="2" borderId="0" xfId="0" applyNumberFormat="1" applyFont="1" applyFill="1" applyAlignment="1">
      <alignment vertical="center"/>
    </xf>
    <xf numFmtId="0" fontId="18" fillId="2" borderId="0" xfId="0" applyFont="1" applyFill="1" applyAlignment="1">
      <alignment horizontal="right" vertical="center"/>
    </xf>
    <xf numFmtId="178" fontId="18" fillId="5" borderId="0" xfId="0" applyNumberFormat="1" applyFont="1" applyFill="1" applyAlignment="1">
      <alignment vertical="center"/>
    </xf>
    <xf numFmtId="0" fontId="18" fillId="2" borderId="7" xfId="0" applyFont="1" applyFill="1" applyBorder="1" applyAlignment="1">
      <alignment horizontal="left" vertical="center"/>
    </xf>
    <xf numFmtId="178" fontId="22" fillId="3" borderId="12" xfId="0" applyNumberFormat="1" applyFont="1" applyFill="1" applyBorder="1" applyAlignment="1">
      <alignment vertical="center"/>
    </xf>
    <xf numFmtId="0" fontId="18" fillId="2" borderId="0" xfId="0" applyFont="1" applyFill="1" applyBorder="1" applyAlignment="1">
      <alignment vertical="center"/>
    </xf>
    <xf numFmtId="0" fontId="18" fillId="2" borderId="8" xfId="0" applyFont="1" applyFill="1" applyBorder="1" applyAlignment="1">
      <alignment horizontal="left" vertical="center"/>
    </xf>
    <xf numFmtId="178" fontId="22" fillId="3" borderId="12" xfId="1" applyNumberFormat="1" applyFont="1" applyFill="1" applyBorder="1" applyAlignment="1">
      <alignment vertical="center"/>
    </xf>
    <xf numFmtId="178" fontId="18" fillId="2" borderId="12" xfId="0" applyNumberFormat="1" applyFont="1" applyFill="1" applyBorder="1" applyAlignment="1">
      <alignment vertical="center"/>
    </xf>
    <xf numFmtId="0" fontId="15" fillId="2" borderId="0" xfId="0" applyFont="1" applyFill="1" applyBorder="1" applyAlignment="1">
      <alignment horizontal="left" vertical="center"/>
    </xf>
    <xf numFmtId="179" fontId="18" fillId="2" borderId="0" xfId="0" applyNumberFormat="1" applyFont="1" applyFill="1" applyBorder="1" applyAlignment="1">
      <alignment vertical="center"/>
    </xf>
    <xf numFmtId="178" fontId="22" fillId="3" borderId="12" xfId="0" applyNumberFormat="1" applyFont="1" applyFill="1" applyBorder="1" applyAlignment="1">
      <alignment horizontal="right" vertical="center"/>
    </xf>
    <xf numFmtId="176" fontId="18" fillId="2" borderId="0" xfId="0" applyNumberFormat="1" applyFont="1" applyFill="1" applyBorder="1" applyAlignment="1">
      <alignment horizontal="center" vertical="center"/>
    </xf>
    <xf numFmtId="178" fontId="18" fillId="2" borderId="9" xfId="0" applyNumberFormat="1" applyFont="1" applyFill="1" applyBorder="1" applyAlignment="1">
      <alignment vertical="center"/>
    </xf>
    <xf numFmtId="176" fontId="18" fillId="2" borderId="10" xfId="0" applyNumberFormat="1" applyFont="1" applyFill="1" applyBorder="1" applyAlignment="1">
      <alignment horizontal="center" vertical="center"/>
    </xf>
    <xf numFmtId="0" fontId="18" fillId="2" borderId="10" xfId="0" applyFont="1" applyFill="1" applyBorder="1" applyAlignment="1">
      <alignment horizontal="left" vertical="center"/>
    </xf>
    <xf numFmtId="178" fontId="18" fillId="2" borderId="0" xfId="0" applyNumberFormat="1" applyFont="1" applyFill="1" applyBorder="1" applyAlignment="1">
      <alignment vertical="center" shrinkToFit="1"/>
    </xf>
    <xf numFmtId="0" fontId="18" fillId="2" borderId="0" xfId="0" applyFont="1" applyFill="1" applyBorder="1" applyAlignment="1">
      <alignment horizontal="center" vertical="center"/>
    </xf>
    <xf numFmtId="20" fontId="18" fillId="2" borderId="0" xfId="0" applyNumberFormat="1" applyFont="1" applyFill="1" applyBorder="1" applyAlignment="1">
      <alignment horizontal="center" vertical="center"/>
    </xf>
    <xf numFmtId="20" fontId="15" fillId="2" borderId="0" xfId="0" applyNumberFormat="1" applyFont="1" applyFill="1" applyBorder="1" applyAlignment="1">
      <alignment horizontal="center" vertical="center"/>
    </xf>
    <xf numFmtId="178" fontId="18" fillId="5" borderId="10" xfId="0" applyNumberFormat="1" applyFont="1" applyFill="1" applyBorder="1" applyAlignment="1">
      <alignment vertical="center" shrinkToFit="1"/>
    </xf>
    <xf numFmtId="176" fontId="18" fillId="2" borderId="10" xfId="0" applyNumberFormat="1" applyFont="1" applyFill="1" applyBorder="1" applyAlignment="1">
      <alignment horizontal="right" vertical="center"/>
    </xf>
    <xf numFmtId="177" fontId="18" fillId="2" borderId="10" xfId="0" applyNumberFormat="1" applyFont="1" applyFill="1" applyBorder="1" applyAlignment="1">
      <alignment horizontal="center" vertical="center"/>
    </xf>
    <xf numFmtId="0" fontId="18" fillId="2" borderId="10" xfId="0" applyFont="1" applyFill="1" applyBorder="1" applyAlignment="1">
      <alignment horizontal="right" vertical="center"/>
    </xf>
    <xf numFmtId="178" fontId="18" fillId="2" borderId="12" xfId="0" applyNumberFormat="1" applyFont="1" applyFill="1" applyBorder="1" applyAlignment="1">
      <alignment vertical="center" shrinkToFit="1"/>
    </xf>
    <xf numFmtId="181" fontId="18" fillId="2" borderId="0" xfId="0" applyNumberFormat="1" applyFont="1" applyFill="1" applyBorder="1" applyAlignment="1">
      <alignment horizontal="left" vertical="center" shrinkToFit="1"/>
    </xf>
    <xf numFmtId="177" fontId="18" fillId="2" borderId="0" xfId="0" applyNumberFormat="1" applyFont="1" applyFill="1" applyBorder="1" applyAlignment="1">
      <alignment horizontal="center" vertical="center"/>
    </xf>
    <xf numFmtId="0" fontId="18" fillId="2" borderId="8" xfId="0" applyFont="1" applyFill="1" applyBorder="1" applyAlignment="1">
      <alignment horizontal="right" vertical="center"/>
    </xf>
    <xf numFmtId="20" fontId="18" fillId="2" borderId="6" xfId="0" applyNumberFormat="1" applyFont="1" applyFill="1" applyBorder="1" applyAlignment="1">
      <alignment horizontal="center" vertical="center"/>
    </xf>
    <xf numFmtId="0" fontId="18" fillId="2" borderId="6" xfId="0" applyFont="1" applyFill="1" applyBorder="1" applyAlignment="1">
      <alignment horizontal="center" vertical="center"/>
    </xf>
    <xf numFmtId="20" fontId="18" fillId="2" borderId="6" xfId="0" applyNumberFormat="1" applyFont="1" applyFill="1" applyBorder="1" applyAlignment="1">
      <alignment horizontal="left" vertical="center"/>
    </xf>
    <xf numFmtId="0" fontId="2" fillId="0" borderId="0" xfId="0" applyFont="1" applyBorder="1" applyAlignment="1">
      <alignment vertical="center"/>
    </xf>
    <xf numFmtId="0" fontId="18" fillId="2" borderId="11" xfId="0" applyFont="1" applyFill="1" applyBorder="1" applyAlignment="1">
      <alignment horizontal="right" vertical="center"/>
    </xf>
    <xf numFmtId="181" fontId="18" fillId="2" borderId="10" xfId="0" applyNumberFormat="1" applyFont="1" applyFill="1" applyBorder="1" applyAlignment="1">
      <alignment horizontal="left" vertical="center" shrinkToFit="1"/>
    </xf>
    <xf numFmtId="178" fontId="18" fillId="2" borderId="9" xfId="0" applyNumberFormat="1" applyFont="1" applyFill="1" applyBorder="1" applyAlignment="1">
      <alignment vertical="center" shrinkToFit="1"/>
    </xf>
    <xf numFmtId="0" fontId="18" fillId="2" borderId="7" xfId="0" applyFont="1" applyFill="1" applyBorder="1" applyAlignment="1">
      <alignment horizontal="right" vertical="center"/>
    </xf>
    <xf numFmtId="177" fontId="18" fillId="2" borderId="6" xfId="0" applyNumberFormat="1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178" fontId="18" fillId="2" borderId="0" xfId="0" applyNumberFormat="1" applyFont="1" applyFill="1" applyBorder="1" applyAlignment="1">
      <alignment vertical="center"/>
    </xf>
    <xf numFmtId="178" fontId="22" fillId="2" borderId="0" xfId="0" applyNumberFormat="1" applyFont="1" applyFill="1" applyBorder="1" applyAlignment="1">
      <alignment horizontal="right" vertical="center"/>
    </xf>
    <xf numFmtId="178" fontId="22" fillId="2" borderId="0" xfId="0" applyNumberFormat="1" applyFont="1" applyFill="1" applyBorder="1" applyAlignment="1">
      <alignment vertical="center"/>
    </xf>
    <xf numFmtId="0" fontId="15" fillId="2" borderId="0" xfId="0" applyFont="1" applyFill="1" applyAlignment="1">
      <alignment vertical="center"/>
    </xf>
    <xf numFmtId="0" fontId="26" fillId="2" borderId="0" xfId="0" applyFont="1" applyFill="1" applyAlignment="1">
      <alignment horizontal="center" vertical="center" shrinkToFit="1"/>
    </xf>
    <xf numFmtId="0" fontId="8" fillId="2" borderId="0" xfId="0" applyFont="1" applyFill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 shrinkToFit="1"/>
    </xf>
    <xf numFmtId="0" fontId="27" fillId="2" borderId="0" xfId="0" applyFont="1" applyFill="1" applyAlignment="1">
      <alignment horizontal="center" vertical="center"/>
    </xf>
    <xf numFmtId="178" fontId="7" fillId="2" borderId="0" xfId="1" applyNumberFormat="1" applyFont="1" applyFill="1" applyBorder="1" applyAlignment="1">
      <alignment horizontal="center" vertical="center"/>
    </xf>
    <xf numFmtId="176" fontId="5" fillId="2" borderId="0" xfId="0" applyNumberFormat="1" applyFont="1" applyFill="1" applyBorder="1" applyAlignment="1">
      <alignment horizontal="center" vertical="center"/>
    </xf>
    <xf numFmtId="179" fontId="7" fillId="2" borderId="0" xfId="0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 shrinkToFit="1"/>
    </xf>
    <xf numFmtId="0" fontId="5" fillId="2" borderId="0" xfId="0" applyFont="1" applyFill="1" applyAlignment="1">
      <alignment horizontal="left" vertical="center" shrinkToFit="1"/>
    </xf>
    <xf numFmtId="182" fontId="5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 shrinkToFit="1"/>
    </xf>
    <xf numFmtId="182" fontId="11" fillId="2" borderId="0" xfId="0" applyNumberFormat="1" applyFont="1" applyFill="1" applyBorder="1" applyAlignment="1">
      <alignment horizontal="center" vertical="center"/>
    </xf>
    <xf numFmtId="0" fontId="24" fillId="2" borderId="0" xfId="0" applyFont="1" applyFill="1" applyAlignment="1">
      <alignment horizontal="center" vertical="center" shrinkToFit="1"/>
    </xf>
    <xf numFmtId="0" fontId="8" fillId="2" borderId="0" xfId="0" applyFont="1" applyFill="1" applyAlignment="1">
      <alignment horizontal="center" vertical="center" shrinkToFit="1"/>
    </xf>
    <xf numFmtId="0" fontId="8" fillId="2" borderId="0" xfId="0" applyFont="1" applyFill="1" applyAlignment="1">
      <alignment vertical="center" shrinkToFit="1"/>
    </xf>
    <xf numFmtId="0" fontId="28" fillId="2" borderId="0" xfId="0" applyFont="1" applyFill="1" applyAlignment="1">
      <alignment horizontal="center" vertical="center"/>
    </xf>
    <xf numFmtId="0" fontId="29" fillId="2" borderId="0" xfId="0" applyFont="1" applyFill="1" applyBorder="1" applyAlignment="1">
      <alignment horizontal="center" vertical="center" shrinkToFit="1"/>
    </xf>
    <xf numFmtId="0" fontId="28" fillId="2" borderId="0" xfId="0" applyFont="1" applyFill="1" applyBorder="1" applyAlignment="1">
      <alignment horizontal="center" vertical="center"/>
    </xf>
    <xf numFmtId="0" fontId="30" fillId="8" borderId="4" xfId="0" applyFont="1" applyFill="1" applyBorder="1" applyAlignment="1">
      <alignment horizontal="center" vertical="center" wrapText="1" shrinkToFit="1"/>
    </xf>
    <xf numFmtId="0" fontId="30" fillId="9" borderId="4" xfId="0" applyFont="1" applyFill="1" applyBorder="1" applyAlignment="1">
      <alignment horizontal="center" vertical="center" wrapText="1" shrinkToFit="1"/>
    </xf>
    <xf numFmtId="0" fontId="30" fillId="10" borderId="60" xfId="0" applyFont="1" applyFill="1" applyBorder="1" applyAlignment="1">
      <alignment horizontal="center" vertical="center" wrapText="1" shrinkToFit="1"/>
    </xf>
    <xf numFmtId="0" fontId="30" fillId="4" borderId="60" xfId="0" applyFont="1" applyFill="1" applyBorder="1" applyAlignment="1">
      <alignment horizontal="center" vertical="center" wrapText="1" shrinkToFit="1"/>
    </xf>
    <xf numFmtId="0" fontId="30" fillId="11" borderId="4" xfId="0" applyFont="1" applyFill="1" applyBorder="1" applyAlignment="1">
      <alignment horizontal="center" vertical="center" wrapText="1"/>
    </xf>
    <xf numFmtId="0" fontId="30" fillId="12" borderId="63" xfId="0" applyFont="1" applyFill="1" applyBorder="1" applyAlignment="1">
      <alignment horizontal="center" vertical="center" wrapText="1" shrinkToFit="1"/>
    </xf>
    <xf numFmtId="0" fontId="30" fillId="10" borderId="4" xfId="0" applyFont="1" applyFill="1" applyBorder="1" applyAlignment="1">
      <alignment horizontal="center" vertical="center" wrapText="1"/>
    </xf>
    <xf numFmtId="178" fontId="7" fillId="2" borderId="0" xfId="0" applyNumberFormat="1" applyFont="1" applyFill="1" applyBorder="1" applyAlignment="1">
      <alignment horizontal="center" vertical="center"/>
    </xf>
    <xf numFmtId="38" fontId="7" fillId="2" borderId="0" xfId="1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 shrinkToFit="1"/>
    </xf>
    <xf numFmtId="178" fontId="5" fillId="2" borderId="0" xfId="0" applyNumberFormat="1" applyFont="1" applyFill="1" applyBorder="1" applyAlignment="1">
      <alignment vertical="center" shrinkToFit="1"/>
    </xf>
    <xf numFmtId="0" fontId="0" fillId="2" borderId="0" xfId="0" applyFill="1" applyAlignment="1">
      <alignment horizontal="center"/>
    </xf>
    <xf numFmtId="0" fontId="5" fillId="2" borderId="0" xfId="0" applyFont="1" applyFill="1" applyAlignment="1">
      <alignment horizontal="left"/>
    </xf>
    <xf numFmtId="0" fontId="26" fillId="2" borderId="0" xfId="0" applyFont="1" applyFill="1" applyAlignment="1">
      <alignment horizontal="center" shrinkToFit="1"/>
    </xf>
    <xf numFmtId="0" fontId="6" fillId="2" borderId="0" xfId="0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19" fillId="2" borderId="0" xfId="0" applyFont="1" applyFill="1" applyAlignment="1">
      <alignment vertical="center"/>
    </xf>
    <xf numFmtId="186" fontId="10" fillId="2" borderId="0" xfId="0" applyNumberFormat="1" applyFont="1" applyFill="1" applyBorder="1" applyAlignment="1">
      <alignment horizontal="center" vertical="center"/>
    </xf>
    <xf numFmtId="0" fontId="30" fillId="2" borderId="17" xfId="0" applyFont="1" applyFill="1" applyBorder="1" applyAlignment="1">
      <alignment horizontal="center" vertical="center" wrapText="1" shrinkToFit="1"/>
    </xf>
    <xf numFmtId="0" fontId="6" fillId="2" borderId="0" xfId="0" applyFont="1" applyFill="1" applyAlignment="1"/>
    <xf numFmtId="0" fontId="30" fillId="2" borderId="22" xfId="0" applyFont="1" applyFill="1" applyBorder="1" applyAlignment="1">
      <alignment horizontal="center" vertical="center" wrapText="1" shrinkToFit="1"/>
    </xf>
    <xf numFmtId="0" fontId="30" fillId="2" borderId="16" xfId="0" applyFont="1" applyFill="1" applyBorder="1" applyAlignment="1">
      <alignment horizontal="center" vertical="center" wrapText="1" shrinkToFit="1"/>
    </xf>
    <xf numFmtId="0" fontId="5" fillId="2" borderId="0" xfId="0" applyFont="1" applyFill="1" applyAlignment="1">
      <alignment horizontal="right" vertical="center"/>
    </xf>
    <xf numFmtId="0" fontId="30" fillId="13" borderId="4" xfId="0" applyFont="1" applyFill="1" applyBorder="1" applyAlignment="1">
      <alignment horizontal="center" vertical="center" wrapText="1" shrinkToFit="1"/>
    </xf>
    <xf numFmtId="183" fontId="5" fillId="2" borderId="0" xfId="0" applyNumberFormat="1" applyFont="1" applyFill="1" applyAlignment="1">
      <alignment vertical="center" shrinkToFit="1"/>
    </xf>
    <xf numFmtId="184" fontId="5" fillId="2" borderId="0" xfId="0" applyNumberFormat="1" applyFont="1" applyFill="1" applyAlignment="1">
      <alignment vertical="center" shrinkToFit="1"/>
    </xf>
    <xf numFmtId="20" fontId="5" fillId="2" borderId="0" xfId="0" applyNumberFormat="1" applyFont="1" applyFill="1" applyBorder="1" applyAlignment="1">
      <alignment vertical="center" shrinkToFit="1"/>
    </xf>
    <xf numFmtId="20" fontId="5" fillId="2" borderId="0" xfId="0" applyNumberFormat="1" applyFont="1" applyFill="1" applyBorder="1" applyAlignment="1">
      <alignment vertical="center"/>
    </xf>
    <xf numFmtId="20" fontId="5" fillId="2" borderId="1" xfId="0" applyNumberFormat="1" applyFont="1" applyFill="1" applyBorder="1" applyAlignment="1">
      <alignment vertical="center" shrinkToFit="1"/>
    </xf>
    <xf numFmtId="20" fontId="5" fillId="2" borderId="1" xfId="0" applyNumberFormat="1" applyFont="1" applyFill="1" applyBorder="1" applyAlignment="1">
      <alignment vertical="center"/>
    </xf>
    <xf numFmtId="20" fontId="5" fillId="2" borderId="2" xfId="0" applyNumberFormat="1" applyFont="1" applyFill="1" applyBorder="1" applyAlignment="1">
      <alignment vertical="center" shrinkToFit="1"/>
    </xf>
    <xf numFmtId="178" fontId="5" fillId="2" borderId="0" xfId="0" applyNumberFormat="1" applyFont="1" applyFill="1" applyBorder="1" applyAlignment="1">
      <alignment horizontal="right" vertical="center" shrinkToFit="1"/>
    </xf>
    <xf numFmtId="0" fontId="4" fillId="2" borderId="0" xfId="0" applyFont="1" applyFill="1" applyAlignment="1">
      <alignment horizontal="center" vertical="center" shrinkToFit="1"/>
    </xf>
    <xf numFmtId="180" fontId="16" fillId="2" borderId="4" xfId="0" applyNumberFormat="1" applyFont="1" applyFill="1" applyBorder="1" applyAlignment="1">
      <alignment horizontal="center" vertical="center" shrinkToFit="1"/>
    </xf>
    <xf numFmtId="0" fontId="12" fillId="0" borderId="0" xfId="0" applyFont="1" applyAlignment="1">
      <alignment horizontal="right" vertical="center" shrinkToFit="1"/>
    </xf>
    <xf numFmtId="0" fontId="12" fillId="0" borderId="0" xfId="0" applyFont="1" applyBorder="1" applyAlignment="1">
      <alignment horizontal="right" vertical="center" shrinkToFit="1"/>
    </xf>
    <xf numFmtId="180" fontId="8" fillId="0" borderId="0" xfId="0" applyNumberFormat="1" applyFont="1" applyAlignment="1">
      <alignment vertical="center" shrinkToFit="1"/>
    </xf>
    <xf numFmtId="0" fontId="30" fillId="6" borderId="18" xfId="0" applyFont="1" applyFill="1" applyBorder="1" applyAlignment="1">
      <alignment horizontal="center" vertical="center" wrapText="1" shrinkToFit="1"/>
    </xf>
    <xf numFmtId="0" fontId="12" fillId="0" borderId="12" xfId="0" applyFont="1" applyBorder="1" applyAlignment="1">
      <alignment horizontal="right" vertical="center" shrinkToFit="1"/>
    </xf>
    <xf numFmtId="0" fontId="30" fillId="10" borderId="14" xfId="0" applyFont="1" applyFill="1" applyBorder="1" applyAlignment="1">
      <alignment horizontal="center" vertical="center" wrapText="1"/>
    </xf>
    <xf numFmtId="0" fontId="30" fillId="7" borderId="14" xfId="0" applyFont="1" applyFill="1" applyBorder="1" applyAlignment="1">
      <alignment horizontal="center" vertical="center" wrapText="1" shrinkToFit="1"/>
    </xf>
    <xf numFmtId="0" fontId="30" fillId="10" borderId="68" xfId="0" applyFont="1" applyFill="1" applyBorder="1" applyAlignment="1">
      <alignment horizontal="center" vertical="center" wrapText="1" shrinkToFit="1"/>
    </xf>
    <xf numFmtId="0" fontId="30" fillId="12" borderId="70" xfId="0" applyFont="1" applyFill="1" applyBorder="1" applyAlignment="1">
      <alignment horizontal="center" vertical="center" wrapText="1" shrinkToFit="1"/>
    </xf>
    <xf numFmtId="0" fontId="30" fillId="7" borderId="72" xfId="0" applyFont="1" applyFill="1" applyBorder="1" applyAlignment="1">
      <alignment horizontal="center" vertical="center" wrapText="1" shrinkToFit="1"/>
    </xf>
    <xf numFmtId="0" fontId="30" fillId="10" borderId="74" xfId="0" applyFont="1" applyFill="1" applyBorder="1" applyAlignment="1">
      <alignment horizontal="center" vertical="center" wrapText="1" shrinkToFit="1"/>
    </xf>
    <xf numFmtId="0" fontId="30" fillId="7" borderId="40" xfId="0" applyFont="1" applyFill="1" applyBorder="1" applyAlignment="1">
      <alignment horizontal="center" vertical="center" wrapText="1" shrinkToFit="1"/>
    </xf>
    <xf numFmtId="0" fontId="30" fillId="8" borderId="78" xfId="0" applyFont="1" applyFill="1" applyBorder="1" applyAlignment="1">
      <alignment horizontal="center" vertical="center" wrapText="1" shrinkToFit="1"/>
    </xf>
    <xf numFmtId="180" fontId="10" fillId="0" borderId="0" xfId="0" applyNumberFormat="1" applyFont="1" applyBorder="1" applyAlignment="1">
      <alignment vertical="center" shrinkToFit="1"/>
    </xf>
    <xf numFmtId="180" fontId="12" fillId="0" borderId="0" xfId="0" applyNumberFormat="1" applyFont="1" applyAlignment="1">
      <alignment vertical="center"/>
    </xf>
    <xf numFmtId="0" fontId="30" fillId="7" borderId="80" xfId="0" applyFont="1" applyFill="1" applyBorder="1" applyAlignment="1">
      <alignment horizontal="center" vertical="center" wrapText="1" shrinkToFit="1"/>
    </xf>
    <xf numFmtId="0" fontId="30" fillId="4" borderId="82" xfId="0" applyFont="1" applyFill="1" applyBorder="1" applyAlignment="1">
      <alignment horizontal="center" vertical="center" wrapText="1" shrinkToFit="1"/>
    </xf>
    <xf numFmtId="0" fontId="30" fillId="12" borderId="84" xfId="0" applyFont="1" applyFill="1" applyBorder="1" applyAlignment="1">
      <alignment horizontal="center" vertical="center" wrapText="1" shrinkToFit="1"/>
    </xf>
    <xf numFmtId="0" fontId="30" fillId="2" borderId="25" xfId="0" applyFont="1" applyFill="1" applyBorder="1" applyAlignment="1">
      <alignment horizontal="center" vertical="center" wrapText="1" shrinkToFit="1"/>
    </xf>
    <xf numFmtId="0" fontId="30" fillId="11" borderId="87" xfId="0" applyFont="1" applyFill="1" applyBorder="1" applyAlignment="1">
      <alignment horizontal="center" vertical="center" wrapText="1"/>
    </xf>
    <xf numFmtId="0" fontId="30" fillId="11" borderId="7" xfId="0" applyFont="1" applyFill="1" applyBorder="1" applyAlignment="1">
      <alignment horizontal="center" vertical="center" wrapText="1"/>
    </xf>
    <xf numFmtId="0" fontId="30" fillId="6" borderId="89" xfId="0" applyFont="1" applyFill="1" applyBorder="1" applyAlignment="1">
      <alignment horizontal="center" vertical="center" wrapText="1" shrinkToFit="1"/>
    </xf>
    <xf numFmtId="0" fontId="30" fillId="2" borderId="89" xfId="0" applyFont="1" applyFill="1" applyBorder="1" applyAlignment="1">
      <alignment horizontal="center" vertical="center" wrapText="1" shrinkToFit="1"/>
    </xf>
    <xf numFmtId="20" fontId="5" fillId="2" borderId="0" xfId="0" applyNumberFormat="1" applyFont="1" applyFill="1" applyAlignment="1">
      <alignment horizontal="left" vertical="center"/>
    </xf>
    <xf numFmtId="0" fontId="0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3" fillId="2" borderId="3" xfId="0" applyFont="1" applyFill="1" applyBorder="1" applyAlignment="1">
      <alignment horizontal="center" vertical="center" shrinkToFit="1"/>
    </xf>
    <xf numFmtId="0" fontId="3" fillId="2" borderId="4" xfId="0" applyFont="1" applyFill="1" applyBorder="1" applyAlignment="1">
      <alignment horizontal="center" vertical="center" shrinkToFit="1"/>
    </xf>
    <xf numFmtId="182" fontId="17" fillId="2" borderId="1" xfId="0" applyNumberFormat="1" applyFont="1" applyFill="1" applyBorder="1" applyAlignment="1">
      <alignment horizontal="center" vertical="center" shrinkToFit="1"/>
    </xf>
    <xf numFmtId="0" fontId="2" fillId="2" borderId="0" xfId="0" applyFont="1" applyFill="1" applyBorder="1" applyAlignment="1">
      <alignment vertical="center"/>
    </xf>
    <xf numFmtId="0" fontId="23" fillId="2" borderId="3" xfId="0" applyFont="1" applyFill="1" applyBorder="1" applyAlignment="1">
      <alignment horizontal="center" vertical="center" shrinkToFit="1"/>
    </xf>
    <xf numFmtId="0" fontId="23" fillId="2" borderId="4" xfId="0" applyFont="1" applyFill="1" applyBorder="1" applyAlignment="1">
      <alignment horizontal="center" vertical="center" shrinkToFit="1"/>
    </xf>
    <xf numFmtId="0" fontId="25" fillId="2" borderId="4" xfId="0" applyFont="1" applyFill="1" applyBorder="1" applyAlignment="1">
      <alignment horizontal="center" vertical="center" shrinkToFit="1"/>
    </xf>
    <xf numFmtId="0" fontId="5" fillId="2" borderId="0" xfId="0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center" vertical="center"/>
    </xf>
    <xf numFmtId="0" fontId="12" fillId="0" borderId="92" xfId="0" applyFont="1" applyBorder="1" applyAlignment="1">
      <alignment horizontal="right" vertical="center" shrinkToFit="1"/>
    </xf>
    <xf numFmtId="0" fontId="12" fillId="0" borderId="93" xfId="0" applyFont="1" applyBorder="1" applyAlignment="1">
      <alignment horizontal="right" vertical="center" shrinkToFit="1"/>
    </xf>
    <xf numFmtId="0" fontId="12" fillId="0" borderId="8" xfId="0" applyFont="1" applyBorder="1" applyAlignment="1">
      <alignment horizontal="right" vertical="center" shrinkToFit="1"/>
    </xf>
    <xf numFmtId="0" fontId="12" fillId="0" borderId="94" xfId="0" applyFont="1" applyBorder="1" applyAlignment="1">
      <alignment horizontal="right" vertical="center" shrinkToFit="1"/>
    </xf>
    <xf numFmtId="0" fontId="12" fillId="0" borderId="95" xfId="0" applyFont="1" applyBorder="1" applyAlignment="1">
      <alignment horizontal="right" vertical="center" shrinkToFit="1"/>
    </xf>
    <xf numFmtId="0" fontId="12" fillId="0" borderId="96" xfId="0" applyFont="1" applyBorder="1" applyAlignment="1">
      <alignment horizontal="right" vertical="center" shrinkToFit="1"/>
    </xf>
    <xf numFmtId="0" fontId="12" fillId="0" borderId="97" xfId="0" applyFont="1" applyBorder="1" applyAlignment="1">
      <alignment horizontal="right" vertical="center" shrinkToFit="1"/>
    </xf>
    <xf numFmtId="0" fontId="12" fillId="0" borderId="98" xfId="0" applyFont="1" applyBorder="1" applyAlignment="1">
      <alignment horizontal="right" vertical="center" shrinkToFit="1"/>
    </xf>
    <xf numFmtId="0" fontId="12" fillId="0" borderId="99" xfId="0" applyFont="1" applyBorder="1" applyAlignment="1">
      <alignment horizontal="right" vertical="center" shrinkToFit="1"/>
    </xf>
    <xf numFmtId="0" fontId="12" fillId="0" borderId="101" xfId="0" applyFont="1" applyBorder="1" applyAlignment="1">
      <alignment horizontal="right" vertical="center" shrinkToFit="1"/>
    </xf>
    <xf numFmtId="0" fontId="12" fillId="0" borderId="100" xfId="0" applyFont="1" applyBorder="1" applyAlignment="1">
      <alignment horizontal="right" vertical="center" shrinkToFit="1"/>
    </xf>
    <xf numFmtId="0" fontId="12" fillId="0" borderId="102" xfId="0" applyFont="1" applyBorder="1" applyAlignment="1">
      <alignment horizontal="right" vertical="center" shrinkToFit="1"/>
    </xf>
    <xf numFmtId="0" fontId="12" fillId="0" borderId="37" xfId="0" applyFont="1" applyBorder="1" applyAlignment="1">
      <alignment vertical="center" shrinkToFit="1"/>
    </xf>
    <xf numFmtId="0" fontId="12" fillId="0" borderId="36" xfId="0" applyFont="1" applyBorder="1" applyAlignment="1">
      <alignment vertical="center" shrinkToFit="1"/>
    </xf>
    <xf numFmtId="0" fontId="12" fillId="0" borderId="12" xfId="0" applyFont="1" applyBorder="1" applyAlignment="1">
      <alignment vertical="center" shrinkToFit="1"/>
    </xf>
    <xf numFmtId="0" fontId="2" fillId="0" borderId="117" xfId="0" applyFont="1" applyBorder="1" applyAlignment="1">
      <alignment vertical="center"/>
    </xf>
    <xf numFmtId="0" fontId="12" fillId="0" borderId="118" xfId="0" applyFont="1" applyBorder="1" applyAlignment="1">
      <alignment vertical="center" shrinkToFit="1"/>
    </xf>
    <xf numFmtId="0" fontId="12" fillId="0" borderId="119" xfId="0" applyFont="1" applyBorder="1" applyAlignment="1">
      <alignment vertical="center" shrinkToFit="1"/>
    </xf>
    <xf numFmtId="0" fontId="12" fillId="0" borderId="10" xfId="0" applyFont="1" applyBorder="1" applyAlignment="1">
      <alignment vertical="center" shrinkToFit="1"/>
    </xf>
    <xf numFmtId="0" fontId="12" fillId="0" borderId="97" xfId="0" applyFont="1" applyBorder="1" applyAlignment="1">
      <alignment vertical="center" shrinkToFit="1"/>
    </xf>
    <xf numFmtId="0" fontId="12" fillId="0" borderId="120" xfId="0" applyFont="1" applyBorder="1" applyAlignment="1">
      <alignment vertical="center" shrinkToFit="1"/>
    </xf>
    <xf numFmtId="0" fontId="12" fillId="0" borderId="121" xfId="0" applyFont="1" applyBorder="1" applyAlignment="1">
      <alignment vertical="center" shrinkToFit="1"/>
    </xf>
    <xf numFmtId="0" fontId="12" fillId="0" borderId="92" xfId="0" applyFont="1" applyBorder="1" applyAlignment="1">
      <alignment vertical="center" shrinkToFit="1"/>
    </xf>
    <xf numFmtId="0" fontId="12" fillId="0" borderId="122" xfId="0" applyFont="1" applyBorder="1" applyAlignment="1">
      <alignment vertical="center" shrinkToFit="1"/>
    </xf>
    <xf numFmtId="0" fontId="12" fillId="0" borderId="91" xfId="0" applyFont="1" applyBorder="1" applyAlignment="1">
      <alignment vertical="center" shrinkToFit="1"/>
    </xf>
    <xf numFmtId="0" fontId="12" fillId="0" borderId="123" xfId="0" applyFont="1" applyBorder="1" applyAlignment="1">
      <alignment horizontal="right" vertical="center" shrinkToFit="1"/>
    </xf>
    <xf numFmtId="0" fontId="12" fillId="0" borderId="0" xfId="0" applyFont="1" applyBorder="1" applyAlignment="1">
      <alignment vertical="center" shrinkToFit="1"/>
    </xf>
    <xf numFmtId="0" fontId="12" fillId="0" borderId="100" xfId="0" applyFont="1" applyBorder="1" applyAlignment="1">
      <alignment vertical="center" shrinkToFit="1"/>
    </xf>
    <xf numFmtId="0" fontId="12" fillId="2" borderId="6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186" fontId="10" fillId="2" borderId="0" xfId="0" applyNumberFormat="1" applyFont="1" applyFill="1" applyBorder="1" applyAlignment="1">
      <alignment horizontal="center" vertical="center"/>
    </xf>
    <xf numFmtId="179" fontId="7" fillId="2" borderId="0" xfId="0" applyNumberFormat="1" applyFont="1" applyFill="1" applyBorder="1" applyAlignment="1">
      <alignment horizontal="left" vertical="center"/>
    </xf>
    <xf numFmtId="185" fontId="5" fillId="2" borderId="0" xfId="0" applyNumberFormat="1" applyFont="1" applyFill="1" applyAlignment="1">
      <alignment horizontal="center" vertical="center"/>
    </xf>
    <xf numFmtId="184" fontId="5" fillId="2" borderId="0" xfId="0" applyNumberFormat="1" applyFont="1" applyFill="1" applyAlignment="1">
      <alignment horizontal="center" vertical="center" shrinkToFit="1"/>
    </xf>
    <xf numFmtId="0" fontId="12" fillId="0" borderId="95" xfId="0" applyFont="1" applyBorder="1" applyAlignment="1">
      <alignment horizontal="center" vertical="center" shrinkToFit="1"/>
    </xf>
    <xf numFmtId="0" fontId="12" fillId="0" borderId="102" xfId="0" applyFont="1" applyBorder="1" applyAlignment="1">
      <alignment horizontal="center" vertical="center" shrinkToFit="1"/>
    </xf>
    <xf numFmtId="0" fontId="12" fillId="0" borderId="12" xfId="0" applyFont="1" applyBorder="1" applyAlignment="1">
      <alignment horizontal="right" vertical="center" shrinkToFit="1"/>
    </xf>
    <xf numFmtId="0" fontId="12" fillId="0" borderId="0" xfId="0" applyFont="1" applyBorder="1" applyAlignment="1">
      <alignment horizontal="right" vertical="center" shrinkToFit="1"/>
    </xf>
    <xf numFmtId="0" fontId="32" fillId="0" borderId="0" xfId="0" applyFont="1" applyAlignment="1">
      <alignment vertical="center" textRotation="255"/>
    </xf>
    <xf numFmtId="180" fontId="31" fillId="0" borderId="37" xfId="0" applyNumberFormat="1" applyFont="1" applyBorder="1" applyAlignment="1">
      <alignment vertical="center" shrinkToFit="1"/>
    </xf>
    <xf numFmtId="180" fontId="31" fillId="0" borderId="27" xfId="0" applyNumberFormat="1" applyFont="1" applyBorder="1" applyAlignment="1">
      <alignment vertical="center" shrinkToFit="1"/>
    </xf>
    <xf numFmtId="180" fontId="31" fillId="0" borderId="56" xfId="0" applyNumberFormat="1" applyFont="1" applyBorder="1" applyAlignment="1">
      <alignment vertical="center" shrinkToFit="1"/>
    </xf>
    <xf numFmtId="180" fontId="31" fillId="0" borderId="36" xfId="0" applyNumberFormat="1" applyFont="1" applyBorder="1" applyAlignment="1">
      <alignment vertical="center" shrinkToFit="1"/>
    </xf>
    <xf numFmtId="180" fontId="31" fillId="0" borderId="0" xfId="0" applyNumberFormat="1" applyFont="1" applyAlignment="1">
      <alignment vertical="center" shrinkToFit="1"/>
    </xf>
    <xf numFmtId="180" fontId="31" fillId="0" borderId="0" xfId="0" applyNumberFormat="1" applyFont="1" applyBorder="1" applyAlignment="1">
      <alignment vertical="center" shrinkToFit="1"/>
    </xf>
    <xf numFmtId="180" fontId="31" fillId="0" borderId="55" xfId="0" applyNumberFormat="1" applyFont="1" applyBorder="1" applyAlignment="1">
      <alignment vertical="center" shrinkToFit="1"/>
    </xf>
    <xf numFmtId="0" fontId="18" fillId="0" borderId="0" xfId="0" applyFont="1" applyAlignment="1">
      <alignment vertical="center"/>
    </xf>
    <xf numFmtId="0" fontId="23" fillId="7" borderId="13" xfId="0" applyFont="1" applyFill="1" applyBorder="1" applyAlignment="1">
      <alignment horizontal="center" vertical="center" shrinkToFit="1"/>
    </xf>
    <xf numFmtId="0" fontId="23" fillId="2" borderId="76" xfId="0" applyFont="1" applyFill="1" applyBorder="1" applyAlignment="1">
      <alignment horizontal="center" vertical="center" shrinkToFit="1"/>
    </xf>
    <xf numFmtId="0" fontId="23" fillId="2" borderId="105" xfId="0" applyFont="1" applyFill="1" applyBorder="1" applyAlignment="1">
      <alignment horizontal="center" vertical="center" shrinkToFit="1"/>
    </xf>
    <xf numFmtId="0" fontId="3" fillId="0" borderId="0" xfId="0" applyFont="1" applyAlignment="1">
      <alignment vertical="center"/>
    </xf>
    <xf numFmtId="0" fontId="23" fillId="9" borderId="3" xfId="0" applyFont="1" applyFill="1" applyBorder="1" applyAlignment="1">
      <alignment horizontal="center" vertical="center" shrinkToFit="1"/>
    </xf>
    <xf numFmtId="0" fontId="23" fillId="2" borderId="69" xfId="0" applyFont="1" applyFill="1" applyBorder="1" applyAlignment="1">
      <alignment horizontal="center" vertical="center" shrinkToFit="1"/>
    </xf>
    <xf numFmtId="0" fontId="23" fillId="7" borderId="109" xfId="0" applyFont="1" applyFill="1" applyBorder="1" applyAlignment="1">
      <alignment horizontal="center" vertical="center" shrinkToFit="1"/>
    </xf>
    <xf numFmtId="0" fontId="23" fillId="2" borderId="61" xfId="0" applyFont="1" applyFill="1" applyBorder="1" applyAlignment="1">
      <alignment horizontal="center" vertical="center" shrinkToFit="1"/>
    </xf>
    <xf numFmtId="0" fontId="3" fillId="0" borderId="0" xfId="0" applyFont="1" applyBorder="1" applyAlignment="1">
      <alignment vertical="center"/>
    </xf>
    <xf numFmtId="0" fontId="23" fillId="2" borderId="62" xfId="0" applyFont="1" applyFill="1" applyBorder="1" applyAlignment="1">
      <alignment horizontal="center" vertical="center" shrinkToFit="1"/>
    </xf>
    <xf numFmtId="0" fontId="23" fillId="2" borderId="111" xfId="0" applyFont="1" applyFill="1" applyBorder="1" applyAlignment="1">
      <alignment horizontal="center" vertical="center" shrinkToFit="1"/>
    </xf>
    <xf numFmtId="0" fontId="23" fillId="2" borderId="107" xfId="0" applyFont="1" applyFill="1" applyBorder="1" applyAlignment="1">
      <alignment horizontal="center" vertical="center" shrinkToFit="1"/>
    </xf>
    <xf numFmtId="0" fontId="23" fillId="7" borderId="103" xfId="0" applyFont="1" applyFill="1" applyBorder="1" applyAlignment="1">
      <alignment horizontal="center" vertical="center" shrinkToFit="1"/>
    </xf>
    <xf numFmtId="0" fontId="23" fillId="11" borderId="114" xfId="0" applyFont="1" applyFill="1" applyBorder="1" applyAlignment="1">
      <alignment horizontal="center" vertical="center" shrinkToFit="1"/>
    </xf>
    <xf numFmtId="0" fontId="23" fillId="13" borderId="3" xfId="0" applyFont="1" applyFill="1" applyBorder="1" applyAlignment="1">
      <alignment horizontal="center" vertical="center" shrinkToFit="1"/>
    </xf>
    <xf numFmtId="0" fontId="23" fillId="11" borderId="116" xfId="0" applyFont="1" applyFill="1" applyBorder="1" applyAlignment="1">
      <alignment horizontal="center" vertical="center" shrinkToFit="1"/>
    </xf>
    <xf numFmtId="0" fontId="23" fillId="9" borderId="5" xfId="0" applyFont="1" applyFill="1" applyBorder="1" applyAlignment="1">
      <alignment horizontal="center" vertical="center" shrinkToFit="1"/>
    </xf>
    <xf numFmtId="0" fontId="23" fillId="11" borderId="3" xfId="0" applyFont="1" applyFill="1" applyBorder="1" applyAlignment="1">
      <alignment horizontal="center" vertical="center" shrinkToFit="1"/>
    </xf>
    <xf numFmtId="0" fontId="23" fillId="7" borderId="15" xfId="0" applyFont="1" applyFill="1" applyBorder="1" applyAlignment="1">
      <alignment horizontal="center" vertical="center" shrinkToFit="1"/>
    </xf>
    <xf numFmtId="0" fontId="5" fillId="0" borderId="0" xfId="0" applyFont="1" applyAlignment="1">
      <alignment vertical="center"/>
    </xf>
    <xf numFmtId="180" fontId="8" fillId="0" borderId="0" xfId="0" applyNumberFormat="1" applyFont="1" applyAlignment="1">
      <alignment vertical="center"/>
    </xf>
    <xf numFmtId="0" fontId="25" fillId="7" borderId="14" xfId="0" applyFont="1" applyFill="1" applyBorder="1" applyAlignment="1">
      <alignment horizontal="center" vertical="center" wrapText="1" shrinkToFit="1"/>
    </xf>
    <xf numFmtId="0" fontId="25" fillId="12" borderId="67" xfId="0" applyFont="1" applyFill="1" applyBorder="1" applyAlignment="1">
      <alignment horizontal="center" vertical="center" wrapText="1" shrinkToFit="1"/>
    </xf>
    <xf numFmtId="0" fontId="25" fillId="12" borderId="104" xfId="0" applyFont="1" applyFill="1" applyBorder="1" applyAlignment="1">
      <alignment horizontal="center" vertical="center" wrapText="1" shrinkToFit="1"/>
    </xf>
    <xf numFmtId="180" fontId="0" fillId="0" borderId="0" xfId="0" applyNumberFormat="1" applyFont="1" applyAlignment="1">
      <alignment vertical="center" shrinkToFit="1"/>
    </xf>
    <xf numFmtId="0" fontId="25" fillId="9" borderId="4" xfId="0" applyFont="1" applyFill="1" applyBorder="1" applyAlignment="1">
      <alignment horizontal="center" vertical="center" wrapText="1" shrinkToFit="1"/>
    </xf>
    <xf numFmtId="0" fontId="25" fillId="4" borderId="68" xfId="0" applyFont="1" applyFill="1" applyBorder="1" applyAlignment="1">
      <alignment horizontal="center" vertical="center" wrapText="1" shrinkToFit="1"/>
    </xf>
    <xf numFmtId="0" fontId="25" fillId="10" borderId="108" xfId="0" applyFont="1" applyFill="1" applyBorder="1" applyAlignment="1">
      <alignment horizontal="center" vertical="center" wrapText="1" shrinkToFit="1"/>
    </xf>
    <xf numFmtId="0" fontId="25" fillId="4" borderId="60" xfId="0" applyFont="1" applyFill="1" applyBorder="1" applyAlignment="1">
      <alignment horizontal="center" vertical="center" wrapText="1" shrinkToFit="1"/>
    </xf>
    <xf numFmtId="180" fontId="0" fillId="0" borderId="0" xfId="0" applyNumberFormat="1" applyFont="1" applyBorder="1" applyAlignment="1">
      <alignment vertical="center" shrinkToFit="1"/>
    </xf>
    <xf numFmtId="0" fontId="25" fillId="12" borderId="63" xfId="0" applyFont="1" applyFill="1" applyBorder="1" applyAlignment="1">
      <alignment horizontal="center" vertical="center" wrapText="1" shrinkToFit="1"/>
    </xf>
    <xf numFmtId="0" fontId="25" fillId="4" borderId="110" xfId="0" applyFont="1" applyFill="1" applyBorder="1" applyAlignment="1">
      <alignment horizontal="center" vertical="center" wrapText="1" shrinkToFit="1"/>
    </xf>
    <xf numFmtId="0" fontId="25" fillId="4" borderId="106" xfId="0" applyFont="1" applyFill="1" applyBorder="1" applyAlignment="1">
      <alignment horizontal="center" vertical="center" wrapText="1" shrinkToFit="1"/>
    </xf>
    <xf numFmtId="0" fontId="25" fillId="7" borderId="38" xfId="0" applyFont="1" applyFill="1" applyBorder="1" applyAlignment="1">
      <alignment horizontal="center" vertical="center" wrapText="1" shrinkToFit="1"/>
    </xf>
    <xf numFmtId="0" fontId="25" fillId="7" borderId="112" xfId="0" applyFont="1" applyFill="1" applyBorder="1" applyAlignment="1">
      <alignment horizontal="center" vertical="center" wrapText="1" shrinkToFit="1"/>
    </xf>
    <xf numFmtId="0" fontId="25" fillId="7" borderId="29" xfId="0" applyFont="1" applyFill="1" applyBorder="1" applyAlignment="1">
      <alignment horizontal="center" vertical="center" wrapText="1" shrinkToFit="1"/>
    </xf>
    <xf numFmtId="0" fontId="25" fillId="10" borderId="68" xfId="0" applyFont="1" applyFill="1" applyBorder="1" applyAlignment="1">
      <alignment horizontal="center" vertical="center" wrapText="1" shrinkToFit="1"/>
    </xf>
    <xf numFmtId="0" fontId="25" fillId="10" borderId="113" xfId="0" applyFont="1" applyFill="1" applyBorder="1" applyAlignment="1">
      <alignment horizontal="center" vertical="center" wrapText="1"/>
    </xf>
    <xf numFmtId="0" fontId="25" fillId="13" borderId="4" xfId="0" applyFont="1" applyFill="1" applyBorder="1" applyAlignment="1">
      <alignment horizontal="center" vertical="center" wrapText="1" shrinkToFit="1"/>
    </xf>
    <xf numFmtId="0" fontId="25" fillId="11" borderId="115" xfId="0" applyFont="1" applyFill="1" applyBorder="1" applyAlignment="1">
      <alignment horizontal="center" vertical="center" wrapText="1"/>
    </xf>
    <xf numFmtId="0" fontId="25" fillId="8" borderId="7" xfId="0" applyFont="1" applyFill="1" applyBorder="1" applyAlignment="1">
      <alignment horizontal="center" vertical="center" wrapText="1" shrinkToFit="1"/>
    </xf>
    <xf numFmtId="0" fontId="25" fillId="10" borderId="60" xfId="0" applyFont="1" applyFill="1" applyBorder="1" applyAlignment="1">
      <alignment horizontal="center" vertical="center" wrapText="1" shrinkToFit="1"/>
    </xf>
    <xf numFmtId="0" fontId="25" fillId="11" borderId="4" xfId="0" applyFont="1" applyFill="1" applyBorder="1" applyAlignment="1">
      <alignment horizontal="center" vertical="center" wrapText="1"/>
    </xf>
    <xf numFmtId="0" fontId="25" fillId="8" borderId="4" xfId="0" applyFont="1" applyFill="1" applyBorder="1" applyAlignment="1">
      <alignment horizontal="center" vertical="center" wrapText="1" shrinkToFit="1"/>
    </xf>
    <xf numFmtId="0" fontId="25" fillId="10" borderId="4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 vertical="center" textRotation="255"/>
    </xf>
    <xf numFmtId="0" fontId="3" fillId="2" borderId="0" xfId="0" applyFont="1" applyFill="1" applyAlignment="1">
      <alignment horizontal="left"/>
    </xf>
    <xf numFmtId="0" fontId="34" fillId="7" borderId="13" xfId="0" applyFont="1" applyFill="1" applyBorder="1" applyAlignment="1">
      <alignment horizontal="center" vertical="center" shrinkToFit="1"/>
    </xf>
    <xf numFmtId="0" fontId="34" fillId="2" borderId="61" xfId="0" applyFont="1" applyFill="1" applyBorder="1" applyAlignment="1">
      <alignment horizontal="center" vertical="center" shrinkToFit="1"/>
    </xf>
    <xf numFmtId="0" fontId="34" fillId="2" borderId="62" xfId="0" applyFont="1" applyFill="1" applyBorder="1" applyAlignment="1">
      <alignment horizontal="center" vertical="center" shrinkToFit="1"/>
    </xf>
    <xf numFmtId="0" fontId="34" fillId="2" borderId="69" xfId="0" applyFont="1" applyFill="1" applyBorder="1" applyAlignment="1">
      <alignment horizontal="center" vertical="center" shrinkToFit="1"/>
    </xf>
    <xf numFmtId="0" fontId="34" fillId="7" borderId="81" xfId="0" applyFont="1" applyFill="1" applyBorder="1" applyAlignment="1">
      <alignment horizontal="center" vertical="center" shrinkToFit="1"/>
    </xf>
    <xf numFmtId="0" fontId="34" fillId="11" borderId="3" xfId="0" applyFont="1" applyFill="1" applyBorder="1" applyAlignment="1">
      <alignment horizontal="center" vertical="center" shrinkToFit="1"/>
    </xf>
    <xf numFmtId="0" fontId="34" fillId="13" borderId="3" xfId="0" applyFont="1" applyFill="1" applyBorder="1" applyAlignment="1">
      <alignment horizontal="center" vertical="center" shrinkToFit="1"/>
    </xf>
    <xf numFmtId="0" fontId="34" fillId="9" borderId="3" xfId="0" applyFont="1" applyFill="1" applyBorder="1" applyAlignment="1">
      <alignment horizontal="center" vertical="center" shrinkToFit="1"/>
    </xf>
    <xf numFmtId="0" fontId="34" fillId="2" borderId="75" xfId="0" applyFont="1" applyFill="1" applyBorder="1" applyAlignment="1">
      <alignment horizontal="center" vertical="center" shrinkToFit="1"/>
    </xf>
    <xf numFmtId="0" fontId="34" fillId="2" borderId="71" xfId="0" applyFont="1" applyFill="1" applyBorder="1" applyAlignment="1">
      <alignment horizontal="center" vertical="center" shrinkToFit="1"/>
    </xf>
    <xf numFmtId="0" fontId="34" fillId="2" borderId="83" xfId="0" applyFont="1" applyFill="1" applyBorder="1" applyAlignment="1">
      <alignment horizontal="center" vertical="center" shrinkToFit="1"/>
    </xf>
    <xf numFmtId="0" fontId="34" fillId="2" borderId="85" xfId="0" applyFont="1" applyFill="1" applyBorder="1" applyAlignment="1">
      <alignment horizontal="center" vertical="center" shrinkToFit="1"/>
    </xf>
    <xf numFmtId="0" fontId="34" fillId="7" borderId="73" xfId="0" applyFont="1" applyFill="1" applyBorder="1" applyAlignment="1">
      <alignment horizontal="center" vertical="center" shrinkToFit="1"/>
    </xf>
    <xf numFmtId="0" fontId="34" fillId="7" borderId="77" xfId="0" applyFont="1" applyFill="1" applyBorder="1" applyAlignment="1">
      <alignment horizontal="center" vertical="center" shrinkToFit="1"/>
    </xf>
    <xf numFmtId="0" fontId="34" fillId="9" borderId="79" xfId="0" applyFont="1" applyFill="1" applyBorder="1" applyAlignment="1">
      <alignment horizontal="center" vertical="center" shrinkToFit="1"/>
    </xf>
    <xf numFmtId="0" fontId="34" fillId="11" borderId="5" xfId="0" applyFont="1" applyFill="1" applyBorder="1" applyAlignment="1">
      <alignment horizontal="center" vertical="center" shrinkToFit="1"/>
    </xf>
    <xf numFmtId="0" fontId="34" fillId="2" borderId="19" xfId="0" applyFont="1" applyFill="1" applyBorder="1" applyAlignment="1">
      <alignment horizontal="center" vertical="center" shrinkToFit="1"/>
    </xf>
    <xf numFmtId="0" fontId="34" fillId="2" borderId="20" xfId="0" applyFont="1" applyFill="1" applyBorder="1" applyAlignment="1">
      <alignment horizontal="center" vertical="center" shrinkToFit="1"/>
    </xf>
    <xf numFmtId="0" fontId="34" fillId="2" borderId="21" xfId="0" applyFont="1" applyFill="1" applyBorder="1" applyAlignment="1">
      <alignment horizontal="center" vertical="center" shrinkToFit="1"/>
    </xf>
    <xf numFmtId="0" fontId="34" fillId="2" borderId="86" xfId="0" applyFont="1" applyFill="1" applyBorder="1" applyAlignment="1">
      <alignment horizontal="center" vertical="center" shrinkToFit="1"/>
    </xf>
    <xf numFmtId="0" fontId="34" fillId="2" borderId="23" xfId="0" applyFont="1" applyFill="1" applyBorder="1" applyAlignment="1">
      <alignment horizontal="center" vertical="center" shrinkToFit="1"/>
    </xf>
    <xf numFmtId="0" fontId="34" fillId="11" borderId="88" xfId="0" applyFont="1" applyFill="1" applyBorder="1" applyAlignment="1">
      <alignment horizontal="center" vertical="center" shrinkToFit="1"/>
    </xf>
    <xf numFmtId="0" fontId="34" fillId="6" borderId="90" xfId="0" applyFont="1" applyFill="1" applyBorder="1" applyAlignment="1">
      <alignment horizontal="center" vertical="center" shrinkToFit="1"/>
    </xf>
    <xf numFmtId="0" fontId="34" fillId="2" borderId="90" xfId="0" applyFont="1" applyFill="1" applyBorder="1" applyAlignment="1">
      <alignment horizontal="center" vertical="center" shrinkToFit="1"/>
    </xf>
    <xf numFmtId="0" fontId="12" fillId="2" borderId="57" xfId="0" applyFont="1" applyFill="1" applyBorder="1" applyAlignment="1">
      <alignment horizontal="center" vertical="center" textRotation="255"/>
    </xf>
    <xf numFmtId="0" fontId="12" fillId="2" borderId="58" xfId="0" applyFont="1" applyFill="1" applyBorder="1" applyAlignment="1">
      <alignment horizontal="center" vertical="center" textRotation="255"/>
    </xf>
    <xf numFmtId="0" fontId="12" fillId="2" borderId="59" xfId="0" applyFont="1" applyFill="1" applyBorder="1" applyAlignment="1">
      <alignment horizontal="center" vertical="center" textRotation="255"/>
    </xf>
    <xf numFmtId="0" fontId="12" fillId="2" borderId="38" xfId="0" applyFont="1" applyFill="1" applyBorder="1" applyAlignment="1">
      <alignment horizontal="center" vertical="center" textRotation="255"/>
    </xf>
    <xf numFmtId="0" fontId="12" fillId="2" borderId="39" xfId="0" applyFont="1" applyFill="1" applyBorder="1" applyAlignment="1">
      <alignment horizontal="center" vertical="center" textRotation="255"/>
    </xf>
    <xf numFmtId="0" fontId="12" fillId="2" borderId="40" xfId="0" applyFont="1" applyFill="1" applyBorder="1" applyAlignment="1">
      <alignment horizontal="center" vertical="center" textRotation="255"/>
    </xf>
    <xf numFmtId="0" fontId="12" fillId="2" borderId="64" xfId="0" applyFont="1" applyFill="1" applyBorder="1" applyAlignment="1">
      <alignment horizontal="center" vertical="center" textRotation="255"/>
    </xf>
    <xf numFmtId="0" fontId="12" fillId="2" borderId="65" xfId="0" applyFont="1" applyFill="1" applyBorder="1" applyAlignment="1">
      <alignment horizontal="center" vertical="center" textRotation="255"/>
    </xf>
    <xf numFmtId="0" fontId="12" fillId="2" borderId="66" xfId="0" applyFont="1" applyFill="1" applyBorder="1" applyAlignment="1">
      <alignment horizontal="center" vertical="center" textRotation="255"/>
    </xf>
    <xf numFmtId="38" fontId="36" fillId="2" borderId="24" xfId="1" applyFont="1" applyFill="1" applyBorder="1" applyAlignment="1">
      <alignment horizontal="center" vertical="center" textRotation="255" shrinkToFit="1"/>
    </xf>
    <xf numFmtId="38" fontId="36" fillId="2" borderId="8" xfId="1" applyFont="1" applyFill="1" applyBorder="1" applyAlignment="1">
      <alignment horizontal="center" vertical="center" textRotation="255" shrinkToFit="1"/>
    </xf>
    <xf numFmtId="38" fontId="36" fillId="2" borderId="25" xfId="1" applyFont="1" applyFill="1" applyBorder="1" applyAlignment="1">
      <alignment horizontal="center" vertical="center" textRotation="255" shrinkToFit="1"/>
    </xf>
    <xf numFmtId="38" fontId="36" fillId="2" borderId="42" xfId="1" applyFont="1" applyFill="1" applyBorder="1" applyAlignment="1">
      <alignment horizontal="center" vertical="center" textRotation="255" shrinkToFit="1"/>
    </xf>
    <xf numFmtId="38" fontId="36" fillId="2" borderId="44" xfId="1" applyFont="1" applyFill="1" applyBorder="1" applyAlignment="1">
      <alignment horizontal="center" vertical="center" textRotation="255" shrinkToFit="1"/>
    </xf>
    <xf numFmtId="38" fontId="36" fillId="2" borderId="26" xfId="1" applyFont="1" applyFill="1" applyBorder="1" applyAlignment="1">
      <alignment horizontal="center" vertical="center" textRotation="255" shrinkToFit="1"/>
    </xf>
    <xf numFmtId="38" fontId="36" fillId="2" borderId="27" xfId="1" applyFont="1" applyFill="1" applyBorder="1" applyAlignment="1">
      <alignment horizontal="center" vertical="center" textRotation="255" shrinkToFit="1"/>
    </xf>
    <xf numFmtId="38" fontId="36" fillId="2" borderId="28" xfId="1" applyFont="1" applyFill="1" applyBorder="1" applyAlignment="1">
      <alignment horizontal="center" vertical="center" textRotation="255" shrinkToFit="1"/>
    </xf>
    <xf numFmtId="182" fontId="10" fillId="2" borderId="37" xfId="1" applyNumberFormat="1" applyFont="1" applyFill="1" applyBorder="1" applyAlignment="1">
      <alignment horizontal="center" vertical="center" shrinkToFit="1"/>
    </xf>
    <xf numFmtId="182" fontId="35" fillId="2" borderId="27" xfId="1" applyNumberFormat="1" applyFont="1" applyFill="1" applyBorder="1" applyAlignment="1">
      <alignment horizontal="center" vertical="center" shrinkToFit="1"/>
    </xf>
    <xf numFmtId="182" fontId="35" fillId="2" borderId="36" xfId="1" applyNumberFormat="1" applyFont="1" applyFill="1" applyBorder="1" applyAlignment="1">
      <alignment horizontal="center" vertical="center" shrinkToFit="1"/>
    </xf>
    <xf numFmtId="182" fontId="35" fillId="2" borderId="37" xfId="1" applyNumberFormat="1" applyFont="1" applyFill="1" applyBorder="1" applyAlignment="1">
      <alignment horizontal="center" vertical="center" shrinkToFit="1"/>
    </xf>
    <xf numFmtId="182" fontId="10" fillId="2" borderId="30" xfId="1" applyNumberFormat="1" applyFont="1" applyFill="1" applyBorder="1" applyAlignment="1">
      <alignment horizontal="center" vertical="center"/>
    </xf>
    <xf numFmtId="182" fontId="35" fillId="2" borderId="31" xfId="1" applyNumberFormat="1" applyFont="1" applyFill="1" applyBorder="1" applyAlignment="1">
      <alignment horizontal="center" vertical="center" shrinkToFit="1"/>
    </xf>
    <xf numFmtId="182" fontId="35" fillId="2" borderId="32" xfId="1" applyNumberFormat="1" applyFont="1" applyFill="1" applyBorder="1" applyAlignment="1">
      <alignment horizontal="center" vertical="center" shrinkToFit="1"/>
    </xf>
    <xf numFmtId="182" fontId="35" fillId="2" borderId="30" xfId="1" applyNumberFormat="1" applyFont="1" applyFill="1" applyBorder="1" applyAlignment="1">
      <alignment horizontal="center" vertical="center" shrinkToFit="1"/>
    </xf>
    <xf numFmtId="182" fontId="35" fillId="2" borderId="33" xfId="1" applyNumberFormat="1" applyFont="1" applyFill="1" applyBorder="1" applyAlignment="1">
      <alignment horizontal="center" vertical="center" shrinkToFit="1"/>
    </xf>
    <xf numFmtId="182" fontId="35" fillId="2" borderId="34" xfId="1" applyNumberFormat="1" applyFont="1" applyFill="1" applyBorder="1" applyAlignment="1">
      <alignment horizontal="center" vertical="center" shrinkToFit="1"/>
    </xf>
    <xf numFmtId="182" fontId="35" fillId="2" borderId="35" xfId="1" applyNumberFormat="1" applyFont="1" applyFill="1" applyBorder="1" applyAlignment="1">
      <alignment horizontal="center" vertical="center" shrinkToFit="1"/>
    </xf>
    <xf numFmtId="182" fontId="10" fillId="2" borderId="41" xfId="1" applyNumberFormat="1" applyFont="1" applyFill="1" applyBorder="1" applyAlignment="1">
      <alignment horizontal="center" vertical="center"/>
    </xf>
    <xf numFmtId="182" fontId="35" fillId="2" borderId="43" xfId="1" applyNumberFormat="1" applyFont="1" applyFill="1" applyBorder="1" applyAlignment="1">
      <alignment horizontal="center" vertical="center" shrinkToFit="1"/>
    </xf>
    <xf numFmtId="182" fontId="10" fillId="2" borderId="31" xfId="1" applyNumberFormat="1" applyFont="1" applyFill="1" applyBorder="1" applyAlignment="1">
      <alignment horizontal="center" vertical="center"/>
    </xf>
    <xf numFmtId="0" fontId="26" fillId="2" borderId="50" xfId="0" applyFont="1" applyFill="1" applyBorder="1" applyAlignment="1">
      <alignment horizontal="center" vertical="center" textRotation="255" shrinkToFit="1"/>
    </xf>
    <xf numFmtId="0" fontId="26" fillId="2" borderId="51" xfId="0" applyFont="1" applyFill="1" applyBorder="1" applyAlignment="1">
      <alignment horizontal="center" vertical="center" textRotation="255" shrinkToFit="1"/>
    </xf>
    <xf numFmtId="0" fontId="26" fillId="2" borderId="52" xfId="0" applyFont="1" applyFill="1" applyBorder="1" applyAlignment="1">
      <alignment horizontal="center" vertical="center" textRotation="255" shrinkToFit="1"/>
    </xf>
    <xf numFmtId="0" fontId="2" fillId="2" borderId="53" xfId="0" applyFont="1" applyFill="1" applyBorder="1" applyAlignment="1">
      <alignment horizontal="center" vertical="center" textRotation="255"/>
    </xf>
    <xf numFmtId="0" fontId="2" fillId="2" borderId="31" xfId="0" applyFont="1" applyFill="1" applyBorder="1" applyAlignment="1">
      <alignment horizontal="center" vertical="center" textRotation="255"/>
    </xf>
    <xf numFmtId="0" fontId="2" fillId="2" borderId="54" xfId="0" applyFont="1" applyFill="1" applyBorder="1" applyAlignment="1">
      <alignment horizontal="center" vertical="center" textRotation="255"/>
    </xf>
    <xf numFmtId="0" fontId="37" fillId="2" borderId="0" xfId="0" applyFont="1" applyFill="1" applyAlignment="1">
      <alignment horizontal="left" vertical="center"/>
    </xf>
    <xf numFmtId="0" fontId="37" fillId="2" borderId="0" xfId="0" applyFont="1" applyFill="1" applyBorder="1" applyAlignment="1">
      <alignment horizontal="left" vertical="center"/>
    </xf>
    <xf numFmtId="0" fontId="10" fillId="2" borderId="45" xfId="0" applyFont="1" applyFill="1" applyBorder="1" applyAlignment="1">
      <alignment horizontal="center" vertical="center" textRotation="255" shrinkToFit="1"/>
    </xf>
    <xf numFmtId="0" fontId="10" fillId="2" borderId="46" xfId="0" applyFont="1" applyFill="1" applyBorder="1" applyAlignment="1">
      <alignment horizontal="center" vertical="center" textRotation="255" shrinkToFit="1"/>
    </xf>
    <xf numFmtId="0" fontId="10" fillId="2" borderId="47" xfId="0" applyFont="1" applyFill="1" applyBorder="1" applyAlignment="1">
      <alignment horizontal="center" vertical="center" textRotation="255" shrinkToFit="1"/>
    </xf>
    <xf numFmtId="0" fontId="10" fillId="2" borderId="48" xfId="0" applyFont="1" applyFill="1" applyBorder="1" applyAlignment="1">
      <alignment horizontal="center" vertical="center" textRotation="255" shrinkToFit="1"/>
    </xf>
    <xf numFmtId="0" fontId="10" fillId="2" borderId="49" xfId="0" applyFont="1" applyFill="1" applyBorder="1" applyAlignment="1">
      <alignment horizontal="center" vertical="center" textRotation="255" shrinkToFit="1"/>
    </xf>
    <xf numFmtId="0" fontId="8" fillId="2" borderId="11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9" xfId="0" applyFont="1" applyFill="1" applyBorder="1" applyAlignment="1">
      <alignment horizontal="center" vertical="center" shrinkToFit="1"/>
    </xf>
    <xf numFmtId="178" fontId="8" fillId="2" borderId="0" xfId="0" applyNumberFormat="1" applyFont="1" applyFill="1" applyBorder="1" applyAlignment="1">
      <alignment horizontal="right" vertical="center" shrinkToFit="1"/>
    </xf>
    <xf numFmtId="0" fontId="8" fillId="2" borderId="8" xfId="0" applyFont="1" applyFill="1" applyBorder="1" applyAlignment="1">
      <alignment horizontal="left" vertical="center" shrinkToFit="1"/>
    </xf>
    <xf numFmtId="0" fontId="8" fillId="2" borderId="0" xfId="0" applyFont="1" applyFill="1" applyBorder="1" applyAlignment="1">
      <alignment horizontal="center" vertical="center" shrinkToFit="1"/>
    </xf>
    <xf numFmtId="0" fontId="8" fillId="2" borderId="0" xfId="0" applyFont="1" applyFill="1" applyBorder="1" applyAlignment="1">
      <alignment horizontal="right" vertical="center" shrinkToFit="1"/>
    </xf>
    <xf numFmtId="178" fontId="8" fillId="2" borderId="10" xfId="0" applyNumberFormat="1" applyFont="1" applyFill="1" applyBorder="1" applyAlignment="1">
      <alignment horizontal="right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2" borderId="6" xfId="0" applyFont="1" applyFill="1" applyBorder="1" applyAlignment="1">
      <alignment horizontal="center" vertical="center" shrinkToFit="1"/>
    </xf>
    <xf numFmtId="178" fontId="8" fillId="2" borderId="6" xfId="1" applyNumberFormat="1" applyFont="1" applyFill="1" applyBorder="1" applyAlignment="1">
      <alignment horizontal="center" vertical="center" shrinkToFit="1"/>
    </xf>
    <xf numFmtId="178" fontId="8" fillId="2" borderId="5" xfId="1" applyNumberFormat="1" applyFont="1" applyFill="1" applyBorder="1" applyAlignment="1">
      <alignment horizontal="center" vertical="center" shrinkToFit="1"/>
    </xf>
    <xf numFmtId="0" fontId="8" fillId="2" borderId="8" xfId="0" applyFont="1" applyFill="1" applyBorder="1" applyAlignment="1">
      <alignment horizontal="center" vertical="center" shrinkToFit="1"/>
    </xf>
    <xf numFmtId="0" fontId="8" fillId="2" borderId="0" xfId="0" applyFont="1" applyFill="1" applyBorder="1" applyAlignment="1">
      <alignment horizontal="center" vertical="center" shrinkToFit="1"/>
    </xf>
    <xf numFmtId="178" fontId="8" fillId="2" borderId="0" xfId="1" applyNumberFormat="1" applyFont="1" applyFill="1" applyBorder="1" applyAlignment="1">
      <alignment horizontal="center" vertical="center" shrinkToFit="1"/>
    </xf>
    <xf numFmtId="178" fontId="8" fillId="2" borderId="12" xfId="1" applyNumberFormat="1" applyFont="1" applyFill="1" applyBorder="1" applyAlignment="1">
      <alignment horizontal="center" vertical="center" shrinkToFit="1"/>
    </xf>
    <xf numFmtId="178" fontId="8" fillId="2" borderId="12" xfId="0" applyNumberFormat="1" applyFont="1" applyFill="1" applyBorder="1" applyAlignment="1">
      <alignment horizontal="center" vertical="center" shrinkToFit="1"/>
    </xf>
    <xf numFmtId="178" fontId="8" fillId="2" borderId="0" xfId="0" applyNumberFormat="1" applyFont="1" applyFill="1" applyBorder="1" applyAlignment="1">
      <alignment horizontal="center" vertical="center" shrinkToFit="1"/>
    </xf>
    <xf numFmtId="178" fontId="8" fillId="2" borderId="12" xfId="0" applyNumberFormat="1" applyFont="1" applyFill="1" applyBorder="1" applyAlignment="1">
      <alignment horizontal="center" vertical="center" shrinkToFit="1"/>
    </xf>
    <xf numFmtId="178" fontId="8" fillId="2" borderId="6" xfId="0" applyNumberFormat="1" applyFont="1" applyFill="1" applyBorder="1" applyAlignment="1">
      <alignment horizontal="center" vertical="center" shrinkToFit="1"/>
    </xf>
    <xf numFmtId="178" fontId="8" fillId="2" borderId="5" xfId="0" applyNumberFormat="1" applyFont="1" applyFill="1" applyBorder="1" applyAlignment="1">
      <alignment horizontal="center" vertical="center" shrinkToFit="1"/>
    </xf>
    <xf numFmtId="178" fontId="8" fillId="2" borderId="0" xfId="0" applyNumberFormat="1" applyFont="1" applyFill="1" applyAlignment="1">
      <alignment horizontal="right" vertical="center"/>
    </xf>
    <xf numFmtId="0" fontId="8" fillId="2" borderId="0" xfId="0" applyFont="1" applyFill="1" applyAlignment="1">
      <alignment horizontal="right" vertical="center"/>
    </xf>
    <xf numFmtId="0" fontId="20" fillId="2" borderId="0" xfId="0" applyFont="1" applyFill="1" applyAlignment="1">
      <alignment horizontal="left"/>
    </xf>
    <xf numFmtId="0" fontId="4" fillId="2" borderId="0" xfId="0" applyFont="1" applyFill="1" applyAlignment="1"/>
    <xf numFmtId="178" fontId="22" fillId="2" borderId="0" xfId="0" applyNumberFormat="1" applyFont="1" applyFill="1" applyBorder="1" applyAlignment="1">
      <alignment horizontal="left" vertical="center"/>
    </xf>
    <xf numFmtId="178" fontId="18" fillId="2" borderId="12" xfId="0" applyNumberFormat="1" applyFont="1" applyFill="1" applyBorder="1" applyAlignment="1">
      <alignment horizontal="center" vertical="center"/>
    </xf>
    <xf numFmtId="178" fontId="18" fillId="2" borderId="0" xfId="0" applyNumberFormat="1" applyFont="1" applyFill="1" applyBorder="1" applyAlignment="1">
      <alignment horizontal="left" vertical="center"/>
    </xf>
    <xf numFmtId="178" fontId="22" fillId="2" borderId="12" xfId="0" applyNumberFormat="1" applyFont="1" applyFill="1" applyBorder="1" applyAlignment="1">
      <alignment horizontal="right" vertical="center"/>
    </xf>
  </cellXfs>
  <cellStyles count="10">
    <cellStyle name="桁区切り 2" xfId="1"/>
    <cellStyle name="桁区切り 3" xfId="2"/>
    <cellStyle name="通貨 2" xfId="3"/>
    <cellStyle name="標準" xfId="0" builtinId="0"/>
    <cellStyle name="標準 2" xfId="4"/>
    <cellStyle name="標準 2 2" xfId="5"/>
    <cellStyle name="標準 2 2 2" xfId="6"/>
    <cellStyle name="標準 2 2 3" xfId="7"/>
    <cellStyle name="標準 3" xfId="8"/>
    <cellStyle name="標準 4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g"/><Relationship Id="rId2" Type="http://schemas.openxmlformats.org/officeDocument/2006/relationships/image" Target="../media/image7.jpg"/><Relationship Id="rId1" Type="http://schemas.openxmlformats.org/officeDocument/2006/relationships/image" Target="../media/image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114300</xdr:colOff>
      <xdr:row>39</xdr:row>
      <xdr:rowOff>128586</xdr:rowOff>
    </xdr:from>
    <xdr:to>
      <xdr:col>18</xdr:col>
      <xdr:colOff>457199</xdr:colOff>
      <xdr:row>46</xdr:row>
      <xdr:rowOff>38100</xdr:rowOff>
    </xdr:to>
    <xdr:sp macro="" textlink="">
      <xdr:nvSpPr>
        <xdr:cNvPr id="2" name="四角形吹き出し 1"/>
        <xdr:cNvSpPr/>
      </xdr:nvSpPr>
      <xdr:spPr>
        <a:xfrm>
          <a:off x="7181850" y="18492786"/>
          <a:ext cx="1562099" cy="2195514"/>
        </a:xfrm>
        <a:prstGeom prst="wedgeRectCallout">
          <a:avLst>
            <a:gd name="adj1" fmla="val -17424"/>
            <a:gd name="adj2" fmla="val -83342"/>
          </a:avLst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>
            <a:lnSpc>
              <a:spcPts val="4900"/>
            </a:lnSpc>
          </a:pPr>
          <a:r>
            <a:rPr kumimoji="1" lang="ja-JP" altLang="en-US" sz="2000">
              <a:solidFill>
                <a:schemeClr val="tx1"/>
              </a:solidFill>
            </a:rPr>
            <a:t>約３０分</a:t>
          </a:r>
          <a:r>
            <a:rPr kumimoji="1" lang="en-US" altLang="ja-JP" sz="2000">
              <a:solidFill>
                <a:schemeClr val="tx1"/>
              </a:solidFill>
            </a:rPr>
            <a:t> </a:t>
          </a:r>
        </a:p>
        <a:p>
          <a:pPr algn="ctr">
            <a:lnSpc>
              <a:spcPts val="5000"/>
            </a:lnSpc>
          </a:pPr>
          <a:r>
            <a:rPr kumimoji="1" lang="ja-JP" altLang="en-US" sz="2000">
              <a:solidFill>
                <a:schemeClr val="tx1"/>
              </a:solidFill>
            </a:rPr>
            <a:t>休憩</a:t>
          </a:r>
          <a:endParaRPr kumimoji="1" lang="en-US" altLang="ja-JP" sz="2000">
            <a:solidFill>
              <a:schemeClr val="tx1"/>
            </a:solidFill>
          </a:endParaRPr>
        </a:p>
        <a:p>
          <a:pPr algn="ctr">
            <a:lnSpc>
              <a:spcPts val="4900"/>
            </a:lnSpc>
          </a:pPr>
          <a:r>
            <a:rPr kumimoji="1" lang="ja-JP" altLang="en-US" sz="2000">
              <a:solidFill>
                <a:schemeClr val="tx1"/>
              </a:solidFill>
            </a:rPr>
            <a:t>（昼食）</a:t>
          </a:r>
        </a:p>
      </xdr:txBody>
    </xdr:sp>
    <xdr:clientData/>
  </xdr:twoCellAnchor>
  <xdr:twoCellAnchor editAs="oneCell">
    <xdr:from>
      <xdr:col>6</xdr:col>
      <xdr:colOff>133351</xdr:colOff>
      <xdr:row>46</xdr:row>
      <xdr:rowOff>171044</xdr:rowOff>
    </xdr:from>
    <xdr:to>
      <xdr:col>14</xdr:col>
      <xdr:colOff>381001</xdr:colOff>
      <xdr:row>55</xdr:row>
      <xdr:rowOff>133350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35" t="37391" r="23243" b="16223"/>
        <a:stretch/>
      </xdr:blipFill>
      <xdr:spPr>
        <a:xfrm>
          <a:off x="3829051" y="20821244"/>
          <a:ext cx="3924300" cy="2838856"/>
        </a:xfrm>
        <a:prstGeom prst="rect">
          <a:avLst/>
        </a:prstGeom>
      </xdr:spPr>
    </xdr:pic>
    <xdr:clientData/>
  </xdr:twoCellAnchor>
  <xdr:twoCellAnchor editAs="oneCell">
    <xdr:from>
      <xdr:col>35</xdr:col>
      <xdr:colOff>523875</xdr:colOff>
      <xdr:row>40</xdr:row>
      <xdr:rowOff>95251</xdr:rowOff>
    </xdr:from>
    <xdr:to>
      <xdr:col>41</xdr:col>
      <xdr:colOff>619125</xdr:colOff>
      <xdr:row>49</xdr:row>
      <xdr:rowOff>23813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0813" y="22217064"/>
          <a:ext cx="3810000" cy="2857500"/>
        </a:xfrm>
        <a:prstGeom prst="rect">
          <a:avLst/>
        </a:prstGeom>
      </xdr:spPr>
    </xdr:pic>
    <xdr:clientData/>
  </xdr:twoCellAnchor>
  <xdr:twoCellAnchor editAs="oneCell">
    <xdr:from>
      <xdr:col>5</xdr:col>
      <xdr:colOff>52386</xdr:colOff>
      <xdr:row>40</xdr:row>
      <xdr:rowOff>80962</xdr:rowOff>
    </xdr:from>
    <xdr:to>
      <xdr:col>9</xdr:col>
      <xdr:colOff>748997</xdr:colOff>
      <xdr:row>45</xdr:row>
      <xdr:rowOff>190500</xdr:rowOff>
    </xdr:to>
    <xdr:pic>
      <xdr:nvPicPr>
        <xdr:cNvPr id="5" name="図 4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99" t="30000" r="19376" b="3333"/>
        <a:stretch/>
      </xdr:blipFill>
      <xdr:spPr>
        <a:xfrm>
          <a:off x="2833686" y="18730912"/>
          <a:ext cx="2068211" cy="1804988"/>
        </a:xfrm>
        <a:prstGeom prst="rect">
          <a:avLst/>
        </a:prstGeom>
      </xdr:spPr>
    </xdr:pic>
    <xdr:clientData/>
  </xdr:twoCellAnchor>
  <xdr:twoCellAnchor editAs="oneCell">
    <xdr:from>
      <xdr:col>0</xdr:col>
      <xdr:colOff>252413</xdr:colOff>
      <xdr:row>46</xdr:row>
      <xdr:rowOff>133350</xdr:rowOff>
    </xdr:from>
    <xdr:to>
      <xdr:col>6</xdr:col>
      <xdr:colOff>19050</xdr:colOff>
      <xdr:row>55</xdr:row>
      <xdr:rowOff>122391</xdr:rowOff>
    </xdr:to>
    <xdr:pic>
      <xdr:nvPicPr>
        <xdr:cNvPr id="6" name="図 5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75" t="24906" r="21250" b="8112"/>
        <a:stretch/>
      </xdr:blipFill>
      <xdr:spPr>
        <a:xfrm>
          <a:off x="252413" y="20783550"/>
          <a:ext cx="3443287" cy="2865591"/>
        </a:xfrm>
        <a:prstGeom prst="rect">
          <a:avLst/>
        </a:prstGeom>
      </xdr:spPr>
    </xdr:pic>
    <xdr:clientData/>
  </xdr:twoCellAnchor>
  <xdr:twoCellAnchor editAs="oneCell">
    <xdr:from>
      <xdr:col>36</xdr:col>
      <xdr:colOff>23813</xdr:colOff>
      <xdr:row>50</xdr:row>
      <xdr:rowOff>71437</xdr:rowOff>
    </xdr:from>
    <xdr:to>
      <xdr:col>42</xdr:col>
      <xdr:colOff>190500</xdr:colOff>
      <xdr:row>60</xdr:row>
      <xdr:rowOff>161924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02751" y="25431750"/>
          <a:ext cx="3810000" cy="2857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133351</xdr:colOff>
      <xdr:row>23</xdr:row>
      <xdr:rowOff>180975</xdr:rowOff>
    </xdr:from>
    <xdr:to>
      <xdr:col>9</xdr:col>
      <xdr:colOff>336024</xdr:colOff>
      <xdr:row>38</xdr:row>
      <xdr:rowOff>123825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55" t="2256" r="64165" b="63259"/>
        <a:stretch/>
      </xdr:blipFill>
      <xdr:spPr>
        <a:xfrm>
          <a:off x="3590926" y="4371975"/>
          <a:ext cx="1698098" cy="272415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600904</xdr:colOff>
      <xdr:row>1</xdr:row>
      <xdr:rowOff>0</xdr:rowOff>
    </xdr:from>
    <xdr:to>
      <xdr:col>18</xdr:col>
      <xdr:colOff>295275</xdr:colOff>
      <xdr:row>35</xdr:row>
      <xdr:rowOff>114300</xdr:rowOff>
    </xdr:to>
    <xdr:pic>
      <xdr:nvPicPr>
        <xdr:cNvPr id="4" name="図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04" t="3598" r="11910" b="11536"/>
        <a:stretch/>
      </xdr:blipFill>
      <xdr:spPr>
        <a:xfrm>
          <a:off x="6125404" y="114300"/>
          <a:ext cx="4285421" cy="64008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560118</xdr:colOff>
      <xdr:row>0</xdr:row>
      <xdr:rowOff>104774</xdr:rowOff>
    </xdr:from>
    <xdr:to>
      <xdr:col>10</xdr:col>
      <xdr:colOff>409575</xdr:colOff>
      <xdr:row>23</xdr:row>
      <xdr:rowOff>57149</xdr:rowOff>
    </xdr:to>
    <xdr:pic>
      <xdr:nvPicPr>
        <xdr:cNvPr id="6" name="図 5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97" t="6233" r="36676" b="34563"/>
        <a:stretch/>
      </xdr:blipFill>
      <xdr:spPr>
        <a:xfrm>
          <a:off x="3303318" y="104774"/>
          <a:ext cx="2630757" cy="414337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CM47"/>
  <sheetViews>
    <sheetView tabSelected="1" view="pageBreakPreview" zoomScale="75" zoomScaleNormal="100" zoomScaleSheetLayoutView="75" workbookViewId="0">
      <selection activeCell="B2" sqref="B2"/>
    </sheetView>
  </sheetViews>
  <sheetFormatPr defaultColWidth="3.625" defaultRowHeight="33" customHeight="1" x14ac:dyDescent="0.15"/>
  <cols>
    <col min="1" max="1" width="4.125" style="1" customWidth="1"/>
    <col min="2" max="2" width="8.25" style="145" customWidth="1"/>
    <col min="3" max="3" width="6.125" style="6" customWidth="1"/>
    <col min="4" max="4" width="13.875" style="1" customWidth="1"/>
    <col min="5" max="5" width="13.75" style="15" customWidth="1"/>
    <col min="6" max="6" width="15.875" style="66" customWidth="1"/>
    <col min="7" max="7" width="12.875" style="145" customWidth="1"/>
    <col min="8" max="91" width="9" style="145" customWidth="1"/>
    <col min="92" max="16384" width="3.625" style="1"/>
  </cols>
  <sheetData>
    <row r="1" spans="2:7" ht="24" customHeight="1" x14ac:dyDescent="0.15"/>
    <row r="2" spans="2:7" ht="27.75" customHeight="1" x14ac:dyDescent="0.15">
      <c r="B2" s="146" t="s">
        <v>193</v>
      </c>
    </row>
    <row r="3" spans="2:7" s="146" customFormat="1" ht="29.25" customHeight="1" x14ac:dyDescent="0.15">
      <c r="B3" s="4"/>
      <c r="C3" s="249" t="s">
        <v>185</v>
      </c>
      <c r="D3" s="18"/>
      <c r="E3" s="18"/>
      <c r="F3" s="66"/>
      <c r="G3" s="154"/>
    </row>
    <row r="4" spans="2:7" s="146" customFormat="1" ht="23.1" customHeight="1" x14ac:dyDescent="0.15">
      <c r="B4" s="4"/>
      <c r="C4" s="149" t="s">
        <v>39</v>
      </c>
      <c r="D4" s="152" t="s">
        <v>131</v>
      </c>
      <c r="E4" s="151" t="s">
        <v>81</v>
      </c>
      <c r="F4" s="20"/>
    </row>
    <row r="5" spans="2:7" s="146" customFormat="1" ht="23.1" customHeight="1" x14ac:dyDescent="0.15">
      <c r="B5" s="4"/>
      <c r="C5" s="149" t="s">
        <v>7</v>
      </c>
      <c r="D5" s="153" t="s">
        <v>41</v>
      </c>
      <c r="E5" s="151" t="s">
        <v>4</v>
      </c>
      <c r="F5" s="20"/>
    </row>
    <row r="6" spans="2:7" s="146" customFormat="1" ht="23.1" customHeight="1" x14ac:dyDescent="0.15">
      <c r="B6" s="150"/>
      <c r="C6" s="149" t="s">
        <v>8</v>
      </c>
      <c r="D6" s="152" t="s">
        <v>95</v>
      </c>
      <c r="E6" s="151" t="s">
        <v>109</v>
      </c>
      <c r="F6" s="20" t="s">
        <v>184</v>
      </c>
    </row>
    <row r="7" spans="2:7" s="146" customFormat="1" ht="23.1" customHeight="1" x14ac:dyDescent="0.15">
      <c r="B7" s="4"/>
      <c r="C7" s="149" t="s">
        <v>9</v>
      </c>
      <c r="D7" s="152" t="s">
        <v>106</v>
      </c>
      <c r="E7" s="151" t="s">
        <v>44</v>
      </c>
      <c r="F7" s="20"/>
    </row>
    <row r="8" spans="2:7" s="146" customFormat="1" ht="23.1" customHeight="1" x14ac:dyDescent="0.15">
      <c r="B8" s="150"/>
      <c r="C8" s="149" t="s">
        <v>10</v>
      </c>
      <c r="D8" s="148" t="s">
        <v>131</v>
      </c>
      <c r="E8" s="147" t="s">
        <v>116</v>
      </c>
      <c r="F8" s="20"/>
    </row>
    <row r="9" spans="2:7" s="146" customFormat="1" ht="23.1" customHeight="1" x14ac:dyDescent="0.15">
      <c r="B9" s="150"/>
      <c r="C9" s="149" t="s">
        <v>11</v>
      </c>
      <c r="D9" s="152" t="s">
        <v>95</v>
      </c>
      <c r="E9" s="151" t="s">
        <v>108</v>
      </c>
      <c r="F9" s="20" t="s">
        <v>182</v>
      </c>
    </row>
    <row r="10" spans="2:7" s="146" customFormat="1" ht="23.1" customHeight="1" x14ac:dyDescent="0.15">
      <c r="B10" s="150"/>
      <c r="C10" s="149" t="s">
        <v>12</v>
      </c>
      <c r="D10" s="152" t="s">
        <v>42</v>
      </c>
      <c r="E10" s="151" t="s">
        <v>43</v>
      </c>
      <c r="F10" s="20" t="s">
        <v>183</v>
      </c>
    </row>
    <row r="11" spans="2:7" s="146" customFormat="1" ht="23.1" customHeight="1" x14ac:dyDescent="0.15">
      <c r="B11" s="150"/>
      <c r="C11" s="149" t="s">
        <v>13</v>
      </c>
      <c r="D11" s="152" t="s">
        <v>98</v>
      </c>
      <c r="E11" s="151" t="s">
        <v>63</v>
      </c>
      <c r="F11" s="20" t="s">
        <v>181</v>
      </c>
    </row>
    <row r="12" spans="2:7" s="146" customFormat="1" ht="23.1" customHeight="1" x14ac:dyDescent="0.15">
      <c r="B12" s="150"/>
      <c r="C12" s="149" t="s">
        <v>14</v>
      </c>
      <c r="D12" s="152" t="s">
        <v>132</v>
      </c>
      <c r="E12" s="151" t="s">
        <v>45</v>
      </c>
      <c r="F12" s="20"/>
      <c r="G12" s="15"/>
    </row>
    <row r="13" spans="2:7" s="146" customFormat="1" ht="23.1" customHeight="1" x14ac:dyDescent="0.15">
      <c r="B13" s="150"/>
      <c r="C13" s="149" t="s">
        <v>15</v>
      </c>
      <c r="D13" s="152" t="s">
        <v>49</v>
      </c>
      <c r="E13" s="151" t="s">
        <v>128</v>
      </c>
      <c r="F13" s="20" t="s">
        <v>179</v>
      </c>
      <c r="G13" s="15"/>
    </row>
    <row r="14" spans="2:7" s="146" customFormat="1" ht="23.1" customHeight="1" x14ac:dyDescent="0.15">
      <c r="B14" s="150"/>
      <c r="C14" s="149" t="s">
        <v>16</v>
      </c>
      <c r="D14" s="152" t="s">
        <v>131</v>
      </c>
      <c r="E14" s="151" t="s">
        <v>123</v>
      </c>
      <c r="G14" s="15"/>
    </row>
    <row r="15" spans="2:7" s="146" customFormat="1" ht="23.1" customHeight="1" x14ac:dyDescent="0.15">
      <c r="B15" s="150"/>
      <c r="C15" s="149" t="s">
        <v>17</v>
      </c>
      <c r="D15" s="152" t="s">
        <v>97</v>
      </c>
      <c r="E15" s="151" t="s">
        <v>46</v>
      </c>
      <c r="F15" s="20" t="s">
        <v>178</v>
      </c>
      <c r="G15" s="15"/>
    </row>
    <row r="16" spans="2:7" s="146" customFormat="1" ht="23.1" customHeight="1" x14ac:dyDescent="0.15">
      <c r="B16" s="150"/>
      <c r="C16" s="149" t="s">
        <v>18</v>
      </c>
      <c r="D16" s="148" t="s">
        <v>97</v>
      </c>
      <c r="E16" s="147" t="s">
        <v>65</v>
      </c>
      <c r="G16" s="15"/>
    </row>
    <row r="17" spans="2:7" s="146" customFormat="1" ht="23.1" customHeight="1" x14ac:dyDescent="0.15">
      <c r="B17" s="150"/>
      <c r="C17" s="149" t="s">
        <v>19</v>
      </c>
      <c r="D17" s="148" t="s">
        <v>97</v>
      </c>
      <c r="E17" s="147" t="s">
        <v>96</v>
      </c>
      <c r="G17" s="15"/>
    </row>
    <row r="18" spans="2:7" s="146" customFormat="1" ht="23.1" customHeight="1" x14ac:dyDescent="0.15">
      <c r="B18" s="150"/>
      <c r="C18" s="149" t="s">
        <v>20</v>
      </c>
      <c r="D18" s="148" t="s">
        <v>80</v>
      </c>
      <c r="E18" s="147" t="s">
        <v>122</v>
      </c>
      <c r="G18" s="15"/>
    </row>
    <row r="19" spans="2:7" s="146" customFormat="1" ht="23.1" customHeight="1" x14ac:dyDescent="0.15">
      <c r="C19" s="149" t="s">
        <v>21</v>
      </c>
      <c r="D19" s="148" t="s">
        <v>126</v>
      </c>
      <c r="E19" s="147" t="s">
        <v>125</v>
      </c>
      <c r="F19" s="20"/>
    </row>
    <row r="20" spans="2:7" s="146" customFormat="1" ht="23.1" customHeight="1" x14ac:dyDescent="0.15">
      <c r="C20" s="149" t="s">
        <v>22</v>
      </c>
      <c r="D20" s="148" t="s">
        <v>95</v>
      </c>
      <c r="E20" s="147" t="s">
        <v>94</v>
      </c>
      <c r="F20" s="20"/>
    </row>
    <row r="21" spans="2:7" s="146" customFormat="1" ht="23.1" customHeight="1" x14ac:dyDescent="0.15">
      <c r="C21" s="149" t="s">
        <v>23</v>
      </c>
      <c r="D21" s="148" t="s">
        <v>98</v>
      </c>
      <c r="E21" s="147" t="s">
        <v>69</v>
      </c>
    </row>
    <row r="22" spans="2:7" s="146" customFormat="1" ht="23.1" customHeight="1" x14ac:dyDescent="0.15">
      <c r="C22" s="149" t="s">
        <v>24</v>
      </c>
      <c r="D22" s="148" t="s">
        <v>95</v>
      </c>
      <c r="E22" s="147" t="s">
        <v>99</v>
      </c>
      <c r="F22" s="20"/>
    </row>
    <row r="23" spans="2:7" s="146" customFormat="1" ht="23.1" customHeight="1" x14ac:dyDescent="0.15">
      <c r="C23" s="149" t="s">
        <v>25</v>
      </c>
      <c r="D23" s="148" t="s">
        <v>118</v>
      </c>
      <c r="E23" s="147" t="s">
        <v>117</v>
      </c>
      <c r="F23" s="20" t="s">
        <v>60</v>
      </c>
      <c r="G23" s="145"/>
    </row>
    <row r="24" spans="2:7" s="146" customFormat="1" ht="23.1" customHeight="1" x14ac:dyDescent="0.15">
      <c r="C24" s="149" t="s">
        <v>26</v>
      </c>
      <c r="D24" s="148" t="s">
        <v>93</v>
      </c>
      <c r="E24" s="147" t="s">
        <v>68</v>
      </c>
      <c r="F24" s="20" t="s">
        <v>180</v>
      </c>
      <c r="G24" s="145"/>
    </row>
    <row r="25" spans="2:7" s="146" customFormat="1" ht="23.1" customHeight="1" x14ac:dyDescent="0.15">
      <c r="C25" s="149" t="s">
        <v>27</v>
      </c>
      <c r="D25" s="148" t="s">
        <v>95</v>
      </c>
      <c r="E25" s="147" t="s">
        <v>100</v>
      </c>
      <c r="G25" s="145"/>
    </row>
    <row r="26" spans="2:7" s="146" customFormat="1" ht="23.1" customHeight="1" x14ac:dyDescent="0.15">
      <c r="C26" s="149" t="s">
        <v>28</v>
      </c>
      <c r="D26" s="148" t="s">
        <v>101</v>
      </c>
      <c r="E26" s="147" t="s">
        <v>56</v>
      </c>
      <c r="G26" s="145"/>
    </row>
    <row r="27" spans="2:7" s="146" customFormat="1" ht="23.1" customHeight="1" x14ac:dyDescent="0.15">
      <c r="C27" s="149" t="s">
        <v>29</v>
      </c>
      <c r="D27" s="148" t="s">
        <v>105</v>
      </c>
      <c r="E27" s="147" t="s">
        <v>104</v>
      </c>
      <c r="F27" s="20" t="s">
        <v>192</v>
      </c>
      <c r="G27" s="145"/>
    </row>
    <row r="28" spans="2:7" s="146" customFormat="1" ht="23.1" customHeight="1" x14ac:dyDescent="0.15">
      <c r="C28" s="149" t="s">
        <v>30</v>
      </c>
      <c r="D28" s="148" t="s">
        <v>112</v>
      </c>
      <c r="E28" s="147" t="s">
        <v>113</v>
      </c>
      <c r="G28" s="145"/>
    </row>
    <row r="29" spans="2:7" s="146" customFormat="1" ht="23.1" customHeight="1" x14ac:dyDescent="0.15">
      <c r="C29" s="149" t="s">
        <v>31</v>
      </c>
      <c r="D29" s="148" t="s">
        <v>107</v>
      </c>
      <c r="E29" s="147" t="s">
        <v>124</v>
      </c>
      <c r="F29" s="20"/>
      <c r="G29" s="145"/>
    </row>
    <row r="30" spans="2:7" s="146" customFormat="1" ht="23.1" customHeight="1" x14ac:dyDescent="0.15">
      <c r="C30" s="149" t="s">
        <v>32</v>
      </c>
      <c r="D30" s="148" t="s">
        <v>48</v>
      </c>
      <c r="E30" s="147" t="s">
        <v>66</v>
      </c>
      <c r="G30" s="145"/>
    </row>
    <row r="31" spans="2:7" s="15" customFormat="1" ht="23.1" customHeight="1" x14ac:dyDescent="0.15">
      <c r="C31" s="149" t="s">
        <v>33</v>
      </c>
      <c r="D31" s="148" t="s">
        <v>110</v>
      </c>
      <c r="E31" s="147" t="s">
        <v>61</v>
      </c>
      <c r="F31" s="20"/>
      <c r="G31" s="145"/>
    </row>
    <row r="32" spans="2:7" s="15" customFormat="1" ht="23.1" customHeight="1" x14ac:dyDescent="0.15">
      <c r="C32" s="149" t="s">
        <v>187</v>
      </c>
      <c r="D32" s="155" t="s">
        <v>102</v>
      </c>
      <c r="E32" s="19" t="s">
        <v>67</v>
      </c>
      <c r="F32" s="66"/>
      <c r="G32" s="145"/>
    </row>
    <row r="33" spans="3:7" s="15" customFormat="1" ht="23.1" customHeight="1" x14ac:dyDescent="0.15">
      <c r="C33" s="149" t="s">
        <v>188</v>
      </c>
      <c r="D33" s="155" t="s">
        <v>107</v>
      </c>
      <c r="E33" s="19" t="s">
        <v>171</v>
      </c>
      <c r="F33" s="20"/>
      <c r="G33" s="145"/>
    </row>
    <row r="34" spans="3:7" s="15" customFormat="1" ht="23.1" customHeight="1" x14ac:dyDescent="0.15">
      <c r="C34" s="149" t="s">
        <v>189</v>
      </c>
      <c r="D34" s="155" t="s">
        <v>47</v>
      </c>
      <c r="E34" s="19" t="s">
        <v>129</v>
      </c>
      <c r="G34" s="145"/>
    </row>
    <row r="35" spans="3:7" s="15" customFormat="1" ht="23.1" customHeight="1" x14ac:dyDescent="0.15">
      <c r="C35" s="149" t="s">
        <v>190</v>
      </c>
      <c r="D35" s="155" t="s">
        <v>133</v>
      </c>
      <c r="E35" s="19" t="s">
        <v>64</v>
      </c>
      <c r="G35" s="145"/>
    </row>
    <row r="36" spans="3:7" s="15" customFormat="1" ht="23.1" customHeight="1" x14ac:dyDescent="0.15">
      <c r="C36" s="149" t="s">
        <v>191</v>
      </c>
      <c r="D36" s="155" t="s">
        <v>102</v>
      </c>
      <c r="E36" s="19" t="s">
        <v>103</v>
      </c>
      <c r="F36" s="20"/>
      <c r="G36" s="145"/>
    </row>
    <row r="37" spans="3:7" s="15" customFormat="1" ht="23.1" customHeight="1" x14ac:dyDescent="0.15">
      <c r="C37" s="6"/>
      <c r="D37" s="1"/>
      <c r="F37" s="66"/>
      <c r="G37" s="145"/>
    </row>
    <row r="38" spans="3:7" s="15" customFormat="1" ht="30" customHeight="1" x14ac:dyDescent="0.15">
      <c r="C38" s="6"/>
      <c r="D38" s="1"/>
      <c r="F38" s="66"/>
      <c r="G38" s="145"/>
    </row>
    <row r="39" spans="3:7" s="15" customFormat="1" ht="30" customHeight="1" x14ac:dyDescent="0.15">
      <c r="C39" s="6"/>
      <c r="D39" s="1"/>
      <c r="F39" s="66"/>
      <c r="G39" s="145"/>
    </row>
    <row r="40" spans="3:7" s="15" customFormat="1" ht="33" customHeight="1" x14ac:dyDescent="0.15">
      <c r="C40" s="6"/>
      <c r="D40" s="1"/>
      <c r="F40" s="66"/>
      <c r="G40" s="145"/>
    </row>
    <row r="41" spans="3:7" s="15" customFormat="1" ht="33" customHeight="1" x14ac:dyDescent="0.15">
      <c r="C41" s="6"/>
      <c r="D41" s="1"/>
      <c r="F41" s="66"/>
      <c r="G41" s="145"/>
    </row>
    <row r="42" spans="3:7" s="15" customFormat="1" ht="33" customHeight="1" x14ac:dyDescent="0.15">
      <c r="C42" s="6"/>
      <c r="D42" s="1"/>
      <c r="F42" s="66"/>
      <c r="G42" s="145"/>
    </row>
    <row r="43" spans="3:7" s="15" customFormat="1" ht="33" customHeight="1" x14ac:dyDescent="0.15">
      <c r="C43" s="6"/>
      <c r="D43" s="1"/>
      <c r="F43" s="66"/>
      <c r="G43" s="145"/>
    </row>
    <row r="44" spans="3:7" s="146" customFormat="1" ht="33" customHeight="1" x14ac:dyDescent="0.15">
      <c r="C44" s="6"/>
      <c r="D44" s="1"/>
      <c r="E44" s="15"/>
      <c r="F44" s="66"/>
      <c r="G44" s="145"/>
    </row>
    <row r="45" spans="3:7" s="146" customFormat="1" ht="33" customHeight="1" x14ac:dyDescent="0.15">
      <c r="C45" s="6"/>
      <c r="D45" s="1"/>
      <c r="E45" s="15"/>
      <c r="F45" s="66"/>
      <c r="G45" s="145"/>
    </row>
    <row r="46" spans="3:7" s="146" customFormat="1" ht="33" customHeight="1" x14ac:dyDescent="0.15">
      <c r="C46" s="6"/>
      <c r="D46" s="1"/>
      <c r="E46" s="15"/>
      <c r="F46" s="66"/>
      <c r="G46" s="145"/>
    </row>
    <row r="47" spans="3:7" s="146" customFormat="1" ht="33" customHeight="1" x14ac:dyDescent="0.15">
      <c r="C47" s="6"/>
      <c r="D47" s="1"/>
      <c r="E47" s="15"/>
      <c r="F47" s="66"/>
      <c r="G47" s="145"/>
    </row>
  </sheetData>
  <phoneticPr fontId="1"/>
  <pageMargins left="0.59055118110236227" right="0" top="0.39370078740157483" bottom="0" header="0" footer="0"/>
  <pageSetup paperSize="9" orientation="portrait" horizontalDpi="0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59"/>
  <sheetViews>
    <sheetView view="pageBreakPreview" zoomScale="50" zoomScaleNormal="25" zoomScaleSheetLayoutView="50" workbookViewId="0">
      <selection activeCell="B2" sqref="B2"/>
    </sheetView>
  </sheetViews>
  <sheetFormatPr defaultRowHeight="18" customHeight="1" x14ac:dyDescent="0.15"/>
  <cols>
    <col min="1" max="1" width="4.75" style="2" customWidth="1"/>
    <col min="2" max="2" width="5.625" style="2" customWidth="1"/>
    <col min="3" max="3" width="9.75" style="13" customWidth="1"/>
    <col min="4" max="4" width="12.125" style="13" customWidth="1"/>
    <col min="5" max="5" width="3.625" style="13" customWidth="1"/>
    <col min="6" max="6" width="12" style="3" customWidth="1"/>
    <col min="7" max="7" width="5.875" style="3" customWidth="1"/>
    <col min="8" max="8" width="8.625" style="2" hidden="1" customWidth="1"/>
    <col min="9" max="9" width="8.625" style="4" hidden="1" customWidth="1"/>
    <col min="10" max="10" width="10.625" style="68" customWidth="1"/>
    <col min="11" max="11" width="5.625" style="68" customWidth="1"/>
    <col min="12" max="12" width="9.75" style="6" customWidth="1"/>
    <col min="13" max="13" width="12.125" style="6" customWidth="1"/>
    <col min="14" max="14" width="3.625" style="16" customWidth="1"/>
    <col min="15" max="15" width="10.25" style="16" customWidth="1"/>
    <col min="16" max="16" width="2" style="16" customWidth="1"/>
    <col min="17" max="17" width="8.625" style="2" hidden="1" customWidth="1"/>
    <col min="18" max="18" width="8.625" style="4" hidden="1" customWidth="1"/>
    <col min="19" max="19" width="10.625" style="68" customWidth="1"/>
    <col min="20" max="20" width="5.625" style="68" customWidth="1"/>
    <col min="21" max="21" width="9.75" style="6" customWidth="1"/>
    <col min="22" max="22" width="12.125" style="6" customWidth="1"/>
    <col min="23" max="23" width="3.625" style="16" customWidth="1"/>
    <col min="24" max="24" width="9.375" style="16" customWidth="1"/>
    <col min="25" max="25" width="8.625" style="2" hidden="1" customWidth="1"/>
    <col min="26" max="26" width="8.625" style="4" hidden="1" customWidth="1"/>
    <col min="27" max="27" width="10.625" style="68" customWidth="1"/>
    <col min="28" max="28" width="4.375" style="7" customWidth="1"/>
    <col min="29" max="29" width="0.375" style="2" customWidth="1"/>
    <col min="30" max="30" width="10.625" style="3" customWidth="1"/>
    <col min="31" max="31" width="9.75" style="3" customWidth="1"/>
    <col min="32" max="32" width="12.125" style="3" customWidth="1"/>
    <col min="33" max="33" width="1.125" style="3" customWidth="1"/>
    <col min="34" max="34" width="10.625" style="67" customWidth="1"/>
    <col min="35" max="35" width="2.75" style="17" customWidth="1"/>
    <col min="36" max="36" width="10" style="17" customWidth="1"/>
    <col min="37" max="37" width="9.125" style="17" customWidth="1"/>
    <col min="38" max="38" width="11.375" style="17" customWidth="1"/>
    <col min="39" max="39" width="3.75" style="3" customWidth="1"/>
    <col min="40" max="40" width="11.375" style="3" customWidth="1"/>
    <col min="41" max="41" width="3.375" style="3" customWidth="1"/>
    <col min="42" max="16384" width="9" style="3"/>
  </cols>
  <sheetData>
    <row r="1" spans="1:44" ht="42.75" customHeight="1" x14ac:dyDescent="0.15">
      <c r="B1" s="103" t="s">
        <v>158</v>
      </c>
    </row>
    <row r="2" spans="1:44" s="97" customFormat="1" ht="51" customHeight="1" x14ac:dyDescent="0.9">
      <c r="A2" s="102"/>
      <c r="B2" s="343" t="s">
        <v>204</v>
      </c>
      <c r="C2" s="106"/>
      <c r="D2" s="106"/>
      <c r="E2" s="106"/>
      <c r="F2" s="106"/>
      <c r="G2" s="106"/>
      <c r="H2" s="106"/>
      <c r="I2" s="106"/>
      <c r="J2" s="343" t="s">
        <v>205</v>
      </c>
      <c r="K2" s="106"/>
      <c r="L2" s="106"/>
      <c r="M2" s="106"/>
      <c r="N2" s="106"/>
      <c r="O2" s="106"/>
      <c r="P2" s="106"/>
      <c r="Q2" s="101"/>
      <c r="R2" s="100"/>
      <c r="S2" s="343" t="s">
        <v>206</v>
      </c>
      <c r="T2" s="106"/>
      <c r="U2" s="106"/>
      <c r="V2" s="106"/>
      <c r="W2" s="106"/>
      <c r="Y2" s="101"/>
      <c r="Z2" s="100"/>
      <c r="AA2" s="106"/>
      <c r="AD2" s="342" t="s">
        <v>156</v>
      </c>
      <c r="AH2" s="99"/>
      <c r="AI2" s="98"/>
      <c r="AJ2" s="98"/>
      <c r="AK2" s="98"/>
      <c r="AL2" s="98"/>
    </row>
    <row r="3" spans="1:44" s="68" customFormat="1" ht="33.75" customHeight="1" thickBot="1" x14ac:dyDescent="0.2">
      <c r="A3" s="311" t="s">
        <v>141</v>
      </c>
      <c r="B3" s="311"/>
      <c r="C3" s="186">
        <v>3</v>
      </c>
      <c r="D3" s="186"/>
      <c r="E3" s="104"/>
      <c r="F3" s="61"/>
      <c r="G3" s="61"/>
      <c r="J3" s="312" t="s">
        <v>141</v>
      </c>
      <c r="K3" s="312"/>
      <c r="L3" s="186">
        <v>2</v>
      </c>
      <c r="M3" s="186"/>
      <c r="S3" s="312" t="s">
        <v>141</v>
      </c>
      <c r="T3" s="312"/>
      <c r="U3" s="186">
        <v>2</v>
      </c>
      <c r="V3" s="186"/>
      <c r="AD3" s="184"/>
      <c r="AE3" s="185"/>
      <c r="AF3" s="185"/>
      <c r="AH3" s="80"/>
      <c r="AI3" s="17"/>
      <c r="AJ3" s="17"/>
      <c r="AK3" s="17"/>
      <c r="AL3" s="17"/>
    </row>
    <row r="4" spans="1:44" ht="35.1" customHeight="1" thickTop="1" thickBot="1" x14ac:dyDescent="0.2">
      <c r="A4" s="78">
        <v>1</v>
      </c>
      <c r="B4" s="274" t="s">
        <v>50</v>
      </c>
      <c r="C4" s="127" t="s">
        <v>41</v>
      </c>
      <c r="D4" s="250" t="s">
        <v>4</v>
      </c>
      <c r="E4" s="305" t="s">
        <v>163</v>
      </c>
      <c r="F4" s="78"/>
      <c r="G4" s="313" t="s">
        <v>142</v>
      </c>
      <c r="H4" s="83" t="s">
        <v>50</v>
      </c>
      <c r="I4" s="85">
        <v>1</v>
      </c>
      <c r="J4" s="295" t="str">
        <f t="shared" ref="J4:J39" si="0">H4&amp;I4</f>
        <v>Ａ1</v>
      </c>
      <c r="K4" s="283" t="s">
        <v>85</v>
      </c>
      <c r="L4" s="127" t="s">
        <v>41</v>
      </c>
      <c r="M4" s="250" t="s">
        <v>4</v>
      </c>
      <c r="N4" s="308" t="s">
        <v>163</v>
      </c>
      <c r="Q4" s="83" t="s">
        <v>85</v>
      </c>
      <c r="R4" s="85">
        <v>1</v>
      </c>
      <c r="S4" s="295" t="str">
        <f t="shared" ref="S4:S39" si="1">Q4&amp;R4</f>
        <v>あ1</v>
      </c>
      <c r="T4" s="283" t="s">
        <v>140</v>
      </c>
      <c r="U4" s="127" t="s">
        <v>41</v>
      </c>
      <c r="V4" s="250" t="s">
        <v>4</v>
      </c>
      <c r="W4" s="308" t="s">
        <v>163</v>
      </c>
      <c r="Y4" s="83" t="s">
        <v>140</v>
      </c>
      <c r="Z4" s="85">
        <v>1</v>
      </c>
      <c r="AA4" s="291" t="str">
        <f t="shared" ref="AA4:AA39" si="2">Y4&amp;Z4</f>
        <v>①1</v>
      </c>
      <c r="AB4" s="119" t="s">
        <v>157</v>
      </c>
      <c r="AC4" s="78"/>
      <c r="AD4" s="120">
        <v>1</v>
      </c>
      <c r="AE4" s="127" t="s">
        <v>153</v>
      </c>
      <c r="AF4" s="250" t="s">
        <v>154</v>
      </c>
      <c r="AH4" s="84" t="s">
        <v>186</v>
      </c>
      <c r="AP4" s="70"/>
    </row>
    <row r="5" spans="1:44" ht="35.1" customHeight="1" thickTop="1" thickBot="1" x14ac:dyDescent="0.2">
      <c r="A5" s="78">
        <v>2</v>
      </c>
      <c r="B5" s="275"/>
      <c r="C5" s="89" t="s">
        <v>97</v>
      </c>
      <c r="D5" s="251" t="s">
        <v>65</v>
      </c>
      <c r="E5" s="306"/>
      <c r="F5" s="78"/>
      <c r="G5" s="314"/>
      <c r="H5" s="83" t="s">
        <v>51</v>
      </c>
      <c r="I5" s="85">
        <v>1</v>
      </c>
      <c r="J5" s="296" t="str">
        <f t="shared" si="0"/>
        <v>Ｂ1</v>
      </c>
      <c r="K5" s="284"/>
      <c r="L5" s="91" t="s">
        <v>95</v>
      </c>
      <c r="M5" s="252" t="s">
        <v>108</v>
      </c>
      <c r="N5" s="309"/>
      <c r="Q5" s="83" t="s">
        <v>86</v>
      </c>
      <c r="R5" s="85">
        <v>1</v>
      </c>
      <c r="S5" s="296" t="str">
        <f t="shared" si="1"/>
        <v>い1</v>
      </c>
      <c r="T5" s="284"/>
      <c r="U5" s="129" t="s">
        <v>95</v>
      </c>
      <c r="V5" s="259" t="s">
        <v>109</v>
      </c>
      <c r="W5" s="309"/>
      <c r="Y5" s="83" t="s">
        <v>140</v>
      </c>
      <c r="Z5" s="85">
        <v>2</v>
      </c>
      <c r="AA5" s="292" t="str">
        <f t="shared" si="2"/>
        <v>①2</v>
      </c>
      <c r="AB5" s="119" t="s">
        <v>157</v>
      </c>
      <c r="AC5" s="78"/>
      <c r="AD5" s="120">
        <v>2</v>
      </c>
      <c r="AE5" s="127" t="s">
        <v>41</v>
      </c>
      <c r="AF5" s="250" t="s">
        <v>4</v>
      </c>
      <c r="AH5" s="84"/>
      <c r="AP5" s="96"/>
    </row>
    <row r="6" spans="1:44" ht="35.1" customHeight="1" thickTop="1" thickBot="1" x14ac:dyDescent="0.2">
      <c r="A6" s="78">
        <v>3</v>
      </c>
      <c r="B6" s="275"/>
      <c r="C6" s="91" t="s">
        <v>95</v>
      </c>
      <c r="D6" s="252" t="s">
        <v>99</v>
      </c>
      <c r="E6" s="306"/>
      <c r="F6" s="78"/>
      <c r="G6" s="314"/>
      <c r="H6" s="83" t="s">
        <v>52</v>
      </c>
      <c r="I6" s="85">
        <v>1</v>
      </c>
      <c r="J6" s="297" t="str">
        <f t="shared" si="0"/>
        <v>Ｃ1</v>
      </c>
      <c r="K6" s="285"/>
      <c r="L6" s="89" t="s">
        <v>98</v>
      </c>
      <c r="M6" s="251" t="s">
        <v>63</v>
      </c>
      <c r="N6" s="309"/>
      <c r="Q6" s="83" t="s">
        <v>87</v>
      </c>
      <c r="R6" s="85">
        <v>1</v>
      </c>
      <c r="S6" s="297" t="str">
        <f t="shared" si="1"/>
        <v>う1</v>
      </c>
      <c r="T6" s="285"/>
      <c r="U6" s="127" t="s">
        <v>153</v>
      </c>
      <c r="V6" s="250" t="s">
        <v>154</v>
      </c>
      <c r="W6" s="309"/>
      <c r="Y6" s="83" t="s">
        <v>140</v>
      </c>
      <c r="Z6" s="85">
        <v>3</v>
      </c>
      <c r="AA6" s="293" t="str">
        <f t="shared" si="2"/>
        <v>①3</v>
      </c>
      <c r="AB6" s="119" t="s">
        <v>157</v>
      </c>
      <c r="AC6" s="78"/>
      <c r="AD6" s="120">
        <v>3</v>
      </c>
      <c r="AE6" s="129" t="s">
        <v>95</v>
      </c>
      <c r="AF6" s="259" t="s">
        <v>109</v>
      </c>
      <c r="AH6" s="84"/>
      <c r="AP6" s="96"/>
    </row>
    <row r="7" spans="1:44" ht="35.1" customHeight="1" thickTop="1" thickBot="1" x14ac:dyDescent="0.2">
      <c r="A7" s="78">
        <v>4</v>
      </c>
      <c r="B7" s="276"/>
      <c r="C7" s="128" t="s">
        <v>102</v>
      </c>
      <c r="D7" s="253" t="s">
        <v>103</v>
      </c>
      <c r="E7" s="306"/>
      <c r="F7" s="78"/>
      <c r="G7" s="314"/>
      <c r="H7" s="83" t="s">
        <v>53</v>
      </c>
      <c r="I7" s="85">
        <v>1</v>
      </c>
      <c r="J7" s="295" t="str">
        <f t="shared" si="0"/>
        <v>Ｄ1</v>
      </c>
      <c r="K7" s="283" t="s">
        <v>86</v>
      </c>
      <c r="L7" s="127" t="s">
        <v>153</v>
      </c>
      <c r="M7" s="250" t="s">
        <v>116</v>
      </c>
      <c r="N7" s="309"/>
      <c r="Q7" s="83" t="s">
        <v>85</v>
      </c>
      <c r="R7" s="85">
        <f t="shared" ref="R7:R12" si="3">R4+1</f>
        <v>2</v>
      </c>
      <c r="S7" s="298" t="str">
        <f t="shared" si="1"/>
        <v>あ2</v>
      </c>
      <c r="T7" s="283" t="s">
        <v>145</v>
      </c>
      <c r="U7" s="91" t="s">
        <v>95</v>
      </c>
      <c r="V7" s="252" t="s">
        <v>108</v>
      </c>
      <c r="W7" s="309"/>
      <c r="Y7" s="83" t="s">
        <v>145</v>
      </c>
      <c r="Z7" s="85">
        <v>1</v>
      </c>
      <c r="AA7" s="294" t="str">
        <f t="shared" si="2"/>
        <v>②1</v>
      </c>
      <c r="AB7" s="119" t="s">
        <v>157</v>
      </c>
      <c r="AC7" s="78"/>
      <c r="AD7" s="120">
        <v>4</v>
      </c>
      <c r="AE7" s="87" t="s">
        <v>106</v>
      </c>
      <c r="AF7" s="257" t="s">
        <v>44</v>
      </c>
      <c r="AH7" s="84" t="s">
        <v>186</v>
      </c>
      <c r="AP7" s="96"/>
    </row>
    <row r="8" spans="1:44" ht="35.1" customHeight="1" thickTop="1" thickBot="1" x14ac:dyDescent="0.2">
      <c r="A8" s="78">
        <v>5</v>
      </c>
      <c r="B8" s="277" t="s">
        <v>51</v>
      </c>
      <c r="C8" s="136" t="s">
        <v>114</v>
      </c>
      <c r="D8" s="254" t="s">
        <v>115</v>
      </c>
      <c r="E8" s="306"/>
      <c r="F8" s="78"/>
      <c r="G8" s="314"/>
      <c r="H8" s="83" t="s">
        <v>54</v>
      </c>
      <c r="I8" s="85">
        <v>1</v>
      </c>
      <c r="J8" s="296" t="str">
        <f t="shared" si="0"/>
        <v>Ｅ1</v>
      </c>
      <c r="K8" s="284"/>
      <c r="L8" s="129" t="s">
        <v>95</v>
      </c>
      <c r="M8" s="259" t="s">
        <v>109</v>
      </c>
      <c r="N8" s="309"/>
      <c r="Q8" s="83" t="s">
        <v>86</v>
      </c>
      <c r="R8" s="85">
        <f t="shared" si="3"/>
        <v>2</v>
      </c>
      <c r="S8" s="296" t="str">
        <f t="shared" si="1"/>
        <v>い2</v>
      </c>
      <c r="T8" s="284"/>
      <c r="U8" s="127" t="s">
        <v>153</v>
      </c>
      <c r="V8" s="250" t="s">
        <v>116</v>
      </c>
      <c r="W8" s="309"/>
      <c r="Y8" s="83" t="s">
        <v>145</v>
      </c>
      <c r="Z8" s="85">
        <v>2</v>
      </c>
      <c r="AA8" s="292" t="str">
        <f t="shared" si="2"/>
        <v>②2</v>
      </c>
      <c r="AB8" s="119" t="s">
        <v>157</v>
      </c>
      <c r="AC8" s="78"/>
      <c r="AD8" s="120">
        <v>5</v>
      </c>
      <c r="AE8" s="127" t="s">
        <v>153</v>
      </c>
      <c r="AF8" s="250" t="s">
        <v>116</v>
      </c>
      <c r="AH8" s="84"/>
      <c r="AP8" s="96"/>
    </row>
    <row r="9" spans="1:44" ht="35.1" customHeight="1" thickTop="1" thickBot="1" x14ac:dyDescent="0.2">
      <c r="A9" s="78">
        <v>6</v>
      </c>
      <c r="B9" s="278"/>
      <c r="C9" s="91" t="s">
        <v>95</v>
      </c>
      <c r="D9" s="252" t="s">
        <v>108</v>
      </c>
      <c r="E9" s="306"/>
      <c r="F9" s="78"/>
      <c r="G9" s="314"/>
      <c r="H9" s="83" t="s">
        <v>55</v>
      </c>
      <c r="I9" s="85">
        <v>1</v>
      </c>
      <c r="J9" s="297" t="str">
        <f t="shared" si="0"/>
        <v>Ｆ1</v>
      </c>
      <c r="K9" s="285"/>
      <c r="L9" s="126" t="s">
        <v>42</v>
      </c>
      <c r="M9" s="250" t="s">
        <v>43</v>
      </c>
      <c r="N9" s="310"/>
      <c r="Q9" s="83" t="s">
        <v>87</v>
      </c>
      <c r="R9" s="85">
        <f t="shared" si="3"/>
        <v>2</v>
      </c>
      <c r="S9" s="297" t="str">
        <f t="shared" si="1"/>
        <v>う2</v>
      </c>
      <c r="T9" s="285"/>
      <c r="U9" s="87" t="s">
        <v>106</v>
      </c>
      <c r="V9" s="257" t="s">
        <v>44</v>
      </c>
      <c r="W9" s="310"/>
      <c r="Y9" s="83" t="s">
        <v>145</v>
      </c>
      <c r="Z9" s="85">
        <v>3</v>
      </c>
      <c r="AA9" s="293" t="str">
        <f t="shared" si="2"/>
        <v>②3</v>
      </c>
      <c r="AB9" s="119" t="s">
        <v>157</v>
      </c>
      <c r="AC9" s="78"/>
      <c r="AD9" s="120">
        <v>6</v>
      </c>
      <c r="AE9" s="91" t="s">
        <v>95</v>
      </c>
      <c r="AF9" s="252" t="s">
        <v>108</v>
      </c>
      <c r="AH9" s="84"/>
      <c r="AP9" s="73"/>
    </row>
    <row r="10" spans="1:44" ht="35.1" customHeight="1" thickTop="1" thickBot="1" x14ac:dyDescent="0.2">
      <c r="A10" s="78">
        <v>7</v>
      </c>
      <c r="B10" s="278"/>
      <c r="C10" s="89" t="s">
        <v>98</v>
      </c>
      <c r="D10" s="251" t="s">
        <v>69</v>
      </c>
      <c r="E10" s="306"/>
      <c r="F10" s="95"/>
      <c r="G10" s="314"/>
      <c r="H10" s="83" t="s">
        <v>82</v>
      </c>
      <c r="I10" s="85">
        <v>1</v>
      </c>
      <c r="J10" s="295" t="str">
        <f t="shared" si="0"/>
        <v>Ｇ1</v>
      </c>
      <c r="K10" s="283" t="s">
        <v>87</v>
      </c>
      <c r="L10" s="127" t="s">
        <v>153</v>
      </c>
      <c r="M10" s="250" t="s">
        <v>154</v>
      </c>
      <c r="N10" s="308" t="s">
        <v>164</v>
      </c>
      <c r="Q10" s="83" t="s">
        <v>85</v>
      </c>
      <c r="R10" s="85">
        <f t="shared" si="3"/>
        <v>3</v>
      </c>
      <c r="S10" s="298" t="str">
        <f t="shared" si="1"/>
        <v>あ3</v>
      </c>
      <c r="T10" s="283" t="s">
        <v>139</v>
      </c>
      <c r="U10" s="89" t="s">
        <v>98</v>
      </c>
      <c r="V10" s="251" t="s">
        <v>63</v>
      </c>
      <c r="W10" s="308" t="s">
        <v>164</v>
      </c>
      <c r="Y10" s="83" t="s">
        <v>139</v>
      </c>
      <c r="Z10" s="85">
        <v>1</v>
      </c>
      <c r="AA10" s="294" t="str">
        <f t="shared" si="2"/>
        <v>③1</v>
      </c>
      <c r="AB10" s="119" t="s">
        <v>157</v>
      </c>
      <c r="AC10" s="78"/>
      <c r="AD10" s="120">
        <v>7</v>
      </c>
      <c r="AE10" s="126" t="s">
        <v>42</v>
      </c>
      <c r="AF10" s="250" t="s">
        <v>43</v>
      </c>
      <c r="AH10" s="84" t="s">
        <v>186</v>
      </c>
      <c r="AP10" s="73"/>
    </row>
    <row r="11" spans="1:44" ht="35.1" customHeight="1" thickTop="1" thickBot="1" x14ac:dyDescent="0.2">
      <c r="A11" s="78">
        <v>8</v>
      </c>
      <c r="B11" s="279"/>
      <c r="C11" s="90" t="s">
        <v>107</v>
      </c>
      <c r="D11" s="255" t="s">
        <v>124</v>
      </c>
      <c r="E11" s="307"/>
      <c r="F11" s="78"/>
      <c r="G11" s="314"/>
      <c r="H11" s="83" t="s">
        <v>83</v>
      </c>
      <c r="I11" s="85">
        <v>1</v>
      </c>
      <c r="J11" s="296" t="str">
        <f t="shared" si="0"/>
        <v>Ｈ1</v>
      </c>
      <c r="K11" s="284"/>
      <c r="L11" s="87" t="s">
        <v>106</v>
      </c>
      <c r="M11" s="257" t="s">
        <v>44</v>
      </c>
      <c r="N11" s="309"/>
      <c r="Q11" s="83" t="s">
        <v>86</v>
      </c>
      <c r="R11" s="85">
        <f t="shared" si="3"/>
        <v>3</v>
      </c>
      <c r="S11" s="296" t="str">
        <f t="shared" si="1"/>
        <v>い3</v>
      </c>
      <c r="T11" s="284"/>
      <c r="U11" s="126" t="s">
        <v>42</v>
      </c>
      <c r="V11" s="250" t="s">
        <v>43</v>
      </c>
      <c r="W11" s="309"/>
      <c r="Y11" s="83" t="s">
        <v>139</v>
      </c>
      <c r="Z11" s="85">
        <v>2</v>
      </c>
      <c r="AA11" s="292" t="str">
        <f t="shared" si="2"/>
        <v>③2</v>
      </c>
      <c r="AB11" s="119" t="s">
        <v>157</v>
      </c>
      <c r="AC11" s="78"/>
      <c r="AD11" s="120">
        <v>8</v>
      </c>
      <c r="AE11" s="89" t="s">
        <v>98</v>
      </c>
      <c r="AF11" s="251" t="s">
        <v>63</v>
      </c>
      <c r="AH11" s="84"/>
    </row>
    <row r="12" spans="1:44" ht="35.1" customHeight="1" thickTop="1" thickBot="1" x14ac:dyDescent="0.2">
      <c r="A12" s="78">
        <v>9</v>
      </c>
      <c r="B12" s="280" t="s">
        <v>52</v>
      </c>
      <c r="C12" s="127" t="s">
        <v>153</v>
      </c>
      <c r="D12" s="250" t="s">
        <v>123</v>
      </c>
      <c r="E12" s="305" t="s">
        <v>164</v>
      </c>
      <c r="F12" s="78"/>
      <c r="G12" s="314"/>
      <c r="H12" s="83" t="s">
        <v>84</v>
      </c>
      <c r="I12" s="85">
        <v>1</v>
      </c>
      <c r="J12" s="296" t="str">
        <f t="shared" si="0"/>
        <v>Ｉ1</v>
      </c>
      <c r="K12" s="284"/>
      <c r="L12" s="89" t="s">
        <v>132</v>
      </c>
      <c r="M12" s="251" t="s">
        <v>45</v>
      </c>
      <c r="N12" s="309"/>
      <c r="Q12" s="83" t="s">
        <v>87</v>
      </c>
      <c r="R12" s="85">
        <f t="shared" si="3"/>
        <v>3</v>
      </c>
      <c r="S12" s="297" t="str">
        <f t="shared" si="1"/>
        <v>う3</v>
      </c>
      <c r="T12" s="285"/>
      <c r="U12" s="89" t="s">
        <v>132</v>
      </c>
      <c r="V12" s="251" t="s">
        <v>45</v>
      </c>
      <c r="W12" s="309"/>
      <c r="Y12" s="83" t="s">
        <v>139</v>
      </c>
      <c r="Z12" s="85">
        <v>3</v>
      </c>
      <c r="AA12" s="293" t="str">
        <f t="shared" si="2"/>
        <v>③3</v>
      </c>
      <c r="AB12" s="119" t="s">
        <v>157</v>
      </c>
      <c r="AC12" s="78"/>
      <c r="AD12" s="120">
        <v>9</v>
      </c>
      <c r="AE12" s="89" t="s">
        <v>132</v>
      </c>
      <c r="AF12" s="251" t="s">
        <v>45</v>
      </c>
      <c r="AH12" s="84"/>
      <c r="AP12" s="69"/>
      <c r="AQ12" s="9"/>
      <c r="AR12" s="6"/>
    </row>
    <row r="13" spans="1:44" ht="35.1" customHeight="1" thickTop="1" thickBot="1" x14ac:dyDescent="0.2">
      <c r="A13" s="78">
        <v>10</v>
      </c>
      <c r="B13" s="281"/>
      <c r="C13" s="89" t="s">
        <v>98</v>
      </c>
      <c r="D13" s="251" t="s">
        <v>63</v>
      </c>
      <c r="E13" s="306"/>
      <c r="F13" s="78"/>
      <c r="G13" s="315" t="s">
        <v>144</v>
      </c>
      <c r="H13" s="83" t="s">
        <v>50</v>
      </c>
      <c r="I13" s="85">
        <v>2</v>
      </c>
      <c r="J13" s="302" t="str">
        <f t="shared" si="0"/>
        <v>Ａ2</v>
      </c>
      <c r="K13" s="286" t="s">
        <v>88</v>
      </c>
      <c r="L13" s="89" t="s">
        <v>97</v>
      </c>
      <c r="M13" s="251" t="s">
        <v>65</v>
      </c>
      <c r="N13" s="309"/>
      <c r="Q13" s="83" t="s">
        <v>88</v>
      </c>
      <c r="R13" s="85">
        <v>1</v>
      </c>
      <c r="S13" s="298" t="str">
        <f t="shared" si="1"/>
        <v>え1</v>
      </c>
      <c r="T13" s="283" t="s">
        <v>146</v>
      </c>
      <c r="U13" s="127" t="s">
        <v>153</v>
      </c>
      <c r="V13" s="250" t="s">
        <v>123</v>
      </c>
      <c r="W13" s="309"/>
      <c r="Y13" s="83" t="s">
        <v>146</v>
      </c>
      <c r="Z13" s="85">
        <v>1</v>
      </c>
      <c r="AA13" s="291" t="str">
        <f t="shared" si="2"/>
        <v>④1</v>
      </c>
      <c r="AB13" s="119" t="s">
        <v>157</v>
      </c>
      <c r="AC13" s="78"/>
      <c r="AD13" s="120">
        <v>10</v>
      </c>
      <c r="AE13" s="89" t="s">
        <v>49</v>
      </c>
      <c r="AF13" s="251" t="s">
        <v>128</v>
      </c>
      <c r="AH13" s="84" t="s">
        <v>186</v>
      </c>
      <c r="AP13" s="9"/>
      <c r="AQ13" s="9"/>
      <c r="AR13" s="6"/>
    </row>
    <row r="14" spans="1:44" ht="35.1" customHeight="1" thickTop="1" thickBot="1" x14ac:dyDescent="0.2">
      <c r="A14" s="78">
        <v>11</v>
      </c>
      <c r="B14" s="281"/>
      <c r="C14" s="110" t="s">
        <v>110</v>
      </c>
      <c r="D14" s="256" t="s">
        <v>61</v>
      </c>
      <c r="E14" s="306"/>
      <c r="F14" s="78"/>
      <c r="G14" s="314"/>
      <c r="H14" s="83" t="s">
        <v>51</v>
      </c>
      <c r="I14" s="85">
        <v>2</v>
      </c>
      <c r="J14" s="296" t="str">
        <f t="shared" si="0"/>
        <v>Ｂ2</v>
      </c>
      <c r="K14" s="284"/>
      <c r="L14" s="89" t="s">
        <v>98</v>
      </c>
      <c r="M14" s="251" t="s">
        <v>69</v>
      </c>
      <c r="N14" s="309"/>
      <c r="Q14" s="83" t="s">
        <v>89</v>
      </c>
      <c r="R14" s="85">
        <v>1</v>
      </c>
      <c r="S14" s="296" t="str">
        <f t="shared" si="1"/>
        <v>お1</v>
      </c>
      <c r="T14" s="284"/>
      <c r="U14" s="89" t="s">
        <v>97</v>
      </c>
      <c r="V14" s="251" t="s">
        <v>46</v>
      </c>
      <c r="W14" s="309"/>
      <c r="Y14" s="83" t="s">
        <v>146</v>
      </c>
      <c r="Z14" s="85">
        <v>2</v>
      </c>
      <c r="AA14" s="292" t="str">
        <f t="shared" si="2"/>
        <v>④2</v>
      </c>
      <c r="AB14" s="119" t="s">
        <v>157</v>
      </c>
      <c r="AC14" s="78"/>
      <c r="AD14" s="120">
        <v>11</v>
      </c>
      <c r="AE14" s="127" t="s">
        <v>153</v>
      </c>
      <c r="AF14" s="250" t="s">
        <v>123</v>
      </c>
      <c r="AH14" s="84"/>
      <c r="AP14" s="187"/>
      <c r="AQ14" s="187"/>
      <c r="AR14" s="6"/>
    </row>
    <row r="15" spans="1:44" ht="35.1" customHeight="1" thickTop="1" thickBot="1" x14ac:dyDescent="0.2">
      <c r="A15" s="78">
        <v>12</v>
      </c>
      <c r="B15" s="282"/>
      <c r="C15" s="86" t="s">
        <v>105</v>
      </c>
      <c r="D15" s="257" t="s">
        <v>104</v>
      </c>
      <c r="E15" s="306"/>
      <c r="F15" s="78"/>
      <c r="G15" s="314"/>
      <c r="H15" s="83" t="s">
        <v>52</v>
      </c>
      <c r="I15" s="85">
        <v>2</v>
      </c>
      <c r="J15" s="297" t="str">
        <f t="shared" si="0"/>
        <v>Ｃ2</v>
      </c>
      <c r="K15" s="285"/>
      <c r="L15" s="127" t="s">
        <v>153</v>
      </c>
      <c r="M15" s="250" t="s">
        <v>123</v>
      </c>
      <c r="N15" s="310"/>
      <c r="Q15" s="83" t="s">
        <v>90</v>
      </c>
      <c r="R15" s="85">
        <v>1</v>
      </c>
      <c r="S15" s="297" t="str">
        <f t="shared" si="1"/>
        <v>か1</v>
      </c>
      <c r="T15" s="285"/>
      <c r="U15" s="89" t="s">
        <v>49</v>
      </c>
      <c r="V15" s="251" t="s">
        <v>128</v>
      </c>
      <c r="W15" s="310"/>
      <c r="Y15" s="83" t="s">
        <v>146</v>
      </c>
      <c r="Z15" s="85">
        <v>3</v>
      </c>
      <c r="AA15" s="293" t="str">
        <f t="shared" si="2"/>
        <v>④3</v>
      </c>
      <c r="AB15" s="119" t="s">
        <v>157</v>
      </c>
      <c r="AC15" s="78"/>
      <c r="AD15" s="120">
        <v>12</v>
      </c>
      <c r="AE15" s="89" t="s">
        <v>97</v>
      </c>
      <c r="AF15" s="251" t="s">
        <v>46</v>
      </c>
      <c r="AH15" s="84"/>
      <c r="AP15" s="187"/>
      <c r="AQ15" s="187"/>
      <c r="AR15" s="6"/>
    </row>
    <row r="16" spans="1:44" ht="35.1" customHeight="1" thickTop="1" thickBot="1" x14ac:dyDescent="0.2">
      <c r="A16" s="78">
        <v>13</v>
      </c>
      <c r="B16" s="280" t="s">
        <v>53</v>
      </c>
      <c r="C16" s="127" t="s">
        <v>153</v>
      </c>
      <c r="D16" s="250" t="s">
        <v>116</v>
      </c>
      <c r="E16" s="306"/>
      <c r="F16" s="78"/>
      <c r="G16" s="314"/>
      <c r="H16" s="83" t="s">
        <v>53</v>
      </c>
      <c r="I16" s="85">
        <v>2</v>
      </c>
      <c r="J16" s="295" t="str">
        <f t="shared" si="0"/>
        <v>Ｄ2</v>
      </c>
      <c r="K16" s="283" t="s">
        <v>89</v>
      </c>
      <c r="L16" s="89" t="s">
        <v>97</v>
      </c>
      <c r="M16" s="251" t="s">
        <v>96</v>
      </c>
      <c r="N16" s="308" t="s">
        <v>165</v>
      </c>
      <c r="Q16" s="83" t="s">
        <v>88</v>
      </c>
      <c r="R16" s="85">
        <f t="shared" ref="R16:R21" si="4">R13+1</f>
        <v>2</v>
      </c>
      <c r="S16" s="298" t="str">
        <f t="shared" si="1"/>
        <v>え2</v>
      </c>
      <c r="T16" s="283" t="s">
        <v>147</v>
      </c>
      <c r="U16" s="89" t="s">
        <v>97</v>
      </c>
      <c r="V16" s="251" t="s">
        <v>65</v>
      </c>
      <c r="W16" s="308" t="s">
        <v>165</v>
      </c>
      <c r="Y16" s="83" t="s">
        <v>147</v>
      </c>
      <c r="Z16" s="85">
        <v>1</v>
      </c>
      <c r="AA16" s="294" t="str">
        <f t="shared" si="2"/>
        <v>⑤1</v>
      </c>
      <c r="AB16" s="119" t="s">
        <v>157</v>
      </c>
      <c r="AC16" s="78"/>
      <c r="AD16" s="120">
        <v>13</v>
      </c>
      <c r="AE16" s="89" t="s">
        <v>97</v>
      </c>
      <c r="AF16" s="251" t="s">
        <v>65</v>
      </c>
      <c r="AH16" s="84" t="s">
        <v>186</v>
      </c>
      <c r="AP16" s="93"/>
      <c r="AQ16" s="93"/>
      <c r="AR16" s="6"/>
    </row>
    <row r="17" spans="1:44" ht="35.1" customHeight="1" thickTop="1" thickBot="1" x14ac:dyDescent="0.2">
      <c r="A17" s="78">
        <v>14</v>
      </c>
      <c r="B17" s="281"/>
      <c r="C17" s="92" t="s">
        <v>101</v>
      </c>
      <c r="D17" s="255" t="s">
        <v>56</v>
      </c>
      <c r="E17" s="306"/>
      <c r="F17" s="95"/>
      <c r="G17" s="314"/>
      <c r="H17" s="83" t="s">
        <v>54</v>
      </c>
      <c r="I17" s="85">
        <v>2</v>
      </c>
      <c r="J17" s="296" t="str">
        <f t="shared" si="0"/>
        <v>Ｅ2</v>
      </c>
      <c r="K17" s="284"/>
      <c r="L17" s="89" t="s">
        <v>97</v>
      </c>
      <c r="M17" s="251" t="s">
        <v>46</v>
      </c>
      <c r="N17" s="309"/>
      <c r="Q17" s="83" t="s">
        <v>89</v>
      </c>
      <c r="R17" s="85">
        <f t="shared" si="4"/>
        <v>2</v>
      </c>
      <c r="S17" s="296" t="str">
        <f t="shared" si="1"/>
        <v>お2</v>
      </c>
      <c r="T17" s="284"/>
      <c r="U17" s="89" t="s">
        <v>97</v>
      </c>
      <c r="V17" s="251" t="s">
        <v>96</v>
      </c>
      <c r="W17" s="309"/>
      <c r="Y17" s="83" t="s">
        <v>147</v>
      </c>
      <c r="Z17" s="85">
        <v>2</v>
      </c>
      <c r="AA17" s="292" t="str">
        <f t="shared" si="2"/>
        <v>⑤2</v>
      </c>
      <c r="AB17" s="119" t="s">
        <v>157</v>
      </c>
      <c r="AC17" s="78"/>
      <c r="AD17" s="120">
        <v>14</v>
      </c>
      <c r="AE17" s="89" t="s">
        <v>97</v>
      </c>
      <c r="AF17" s="251" t="s">
        <v>96</v>
      </c>
      <c r="AH17" s="84"/>
      <c r="AP17" s="94"/>
      <c r="AQ17" s="93"/>
      <c r="AR17" s="6"/>
    </row>
    <row r="18" spans="1:44" ht="35.1" customHeight="1" thickTop="1" thickBot="1" x14ac:dyDescent="0.2">
      <c r="A18" s="78">
        <v>15</v>
      </c>
      <c r="B18" s="281"/>
      <c r="C18" s="89" t="s">
        <v>97</v>
      </c>
      <c r="D18" s="251" t="s">
        <v>96</v>
      </c>
      <c r="E18" s="306"/>
      <c r="F18" s="78"/>
      <c r="G18" s="314"/>
      <c r="H18" s="83" t="s">
        <v>55</v>
      </c>
      <c r="I18" s="85">
        <v>2</v>
      </c>
      <c r="J18" s="297" t="str">
        <f t="shared" si="0"/>
        <v>Ｆ2</v>
      </c>
      <c r="K18" s="285"/>
      <c r="L18" s="91" t="s">
        <v>95</v>
      </c>
      <c r="M18" s="252" t="s">
        <v>94</v>
      </c>
      <c r="N18" s="309"/>
      <c r="Q18" s="83" t="s">
        <v>90</v>
      </c>
      <c r="R18" s="85">
        <f t="shared" si="4"/>
        <v>2</v>
      </c>
      <c r="S18" s="297" t="str">
        <f t="shared" si="1"/>
        <v>か2</v>
      </c>
      <c r="T18" s="285"/>
      <c r="U18" s="130" t="s">
        <v>155</v>
      </c>
      <c r="V18" s="262" t="s">
        <v>122</v>
      </c>
      <c r="W18" s="309"/>
      <c r="Y18" s="83" t="s">
        <v>147</v>
      </c>
      <c r="Z18" s="85">
        <v>3</v>
      </c>
      <c r="AA18" s="293" t="str">
        <f t="shared" si="2"/>
        <v>⑤3</v>
      </c>
      <c r="AB18" s="119" t="s">
        <v>157</v>
      </c>
      <c r="AC18" s="78"/>
      <c r="AD18" s="120">
        <v>15</v>
      </c>
      <c r="AE18" s="130" t="s">
        <v>155</v>
      </c>
      <c r="AF18" s="262" t="s">
        <v>122</v>
      </c>
      <c r="AP18" s="69"/>
      <c r="AQ18" s="6"/>
      <c r="AR18" s="6"/>
    </row>
    <row r="19" spans="1:44" ht="35.1" customHeight="1" thickTop="1" thickBot="1" x14ac:dyDescent="0.2">
      <c r="A19" s="78">
        <v>16</v>
      </c>
      <c r="B19" s="282"/>
      <c r="C19" s="131" t="s">
        <v>102</v>
      </c>
      <c r="D19" s="258" t="s">
        <v>67</v>
      </c>
      <c r="E19" s="307"/>
      <c r="F19" s="78"/>
      <c r="G19" s="314"/>
      <c r="H19" s="83" t="s">
        <v>82</v>
      </c>
      <c r="I19" s="85">
        <v>2</v>
      </c>
      <c r="J19" s="295" t="str">
        <f t="shared" si="0"/>
        <v>Ｇ2</v>
      </c>
      <c r="K19" s="283" t="s">
        <v>90</v>
      </c>
      <c r="L19" s="89" t="s">
        <v>49</v>
      </c>
      <c r="M19" s="251" t="s">
        <v>128</v>
      </c>
      <c r="N19" s="309"/>
      <c r="Q19" s="83" t="s">
        <v>88</v>
      </c>
      <c r="R19" s="85">
        <f t="shared" si="4"/>
        <v>3</v>
      </c>
      <c r="S19" s="298" t="str">
        <f t="shared" si="1"/>
        <v>え3</v>
      </c>
      <c r="T19" s="283" t="s">
        <v>148</v>
      </c>
      <c r="U19" s="89" t="s">
        <v>98</v>
      </c>
      <c r="V19" s="251" t="s">
        <v>69</v>
      </c>
      <c r="W19" s="309"/>
      <c r="Y19" s="83" t="s">
        <v>148</v>
      </c>
      <c r="Z19" s="85">
        <v>1</v>
      </c>
      <c r="AA19" s="294" t="str">
        <f t="shared" si="2"/>
        <v>⑥1</v>
      </c>
      <c r="AB19" s="119" t="s">
        <v>157</v>
      </c>
      <c r="AC19" s="78"/>
      <c r="AD19" s="120">
        <v>16</v>
      </c>
      <c r="AE19" s="132" t="s">
        <v>126</v>
      </c>
      <c r="AF19" s="263" t="s">
        <v>125</v>
      </c>
      <c r="AH19" s="84"/>
    </row>
    <row r="20" spans="1:44" ht="35.1" customHeight="1" thickTop="1" thickBot="1" x14ac:dyDescent="0.2">
      <c r="A20" s="78">
        <v>17</v>
      </c>
      <c r="B20" s="280" t="s">
        <v>54</v>
      </c>
      <c r="C20" s="129" t="s">
        <v>95</v>
      </c>
      <c r="D20" s="259" t="s">
        <v>109</v>
      </c>
      <c r="E20" s="305" t="s">
        <v>165</v>
      </c>
      <c r="F20" s="78"/>
      <c r="G20" s="314"/>
      <c r="H20" s="83" t="s">
        <v>83</v>
      </c>
      <c r="I20" s="85">
        <v>2</v>
      </c>
      <c r="J20" s="296" t="str">
        <f t="shared" si="0"/>
        <v>Ｈ2</v>
      </c>
      <c r="K20" s="284"/>
      <c r="L20" s="130" t="s">
        <v>155</v>
      </c>
      <c r="M20" s="262" t="s">
        <v>122</v>
      </c>
      <c r="N20" s="309"/>
      <c r="Q20" s="83" t="s">
        <v>89</v>
      </c>
      <c r="R20" s="85">
        <f t="shared" si="4"/>
        <v>3</v>
      </c>
      <c r="S20" s="296" t="str">
        <f t="shared" si="1"/>
        <v>お3</v>
      </c>
      <c r="T20" s="284"/>
      <c r="U20" s="91" t="s">
        <v>95</v>
      </c>
      <c r="V20" s="252" t="s">
        <v>94</v>
      </c>
      <c r="W20" s="309"/>
      <c r="Y20" s="83" t="s">
        <v>148</v>
      </c>
      <c r="Z20" s="85">
        <v>2</v>
      </c>
      <c r="AA20" s="292" t="str">
        <f t="shared" si="2"/>
        <v>⑥2</v>
      </c>
      <c r="AB20" s="119" t="s">
        <v>157</v>
      </c>
      <c r="AC20" s="78"/>
      <c r="AD20" s="120">
        <v>17</v>
      </c>
      <c r="AE20" s="91" t="s">
        <v>95</v>
      </c>
      <c r="AF20" s="252" t="s">
        <v>94</v>
      </c>
      <c r="AH20" s="84"/>
    </row>
    <row r="21" spans="1:44" ht="35.1" customHeight="1" thickTop="1" thickBot="1" x14ac:dyDescent="0.2">
      <c r="A21" s="78">
        <v>18</v>
      </c>
      <c r="B21" s="281"/>
      <c r="C21" s="89" t="s">
        <v>97</v>
      </c>
      <c r="D21" s="251" t="s">
        <v>46</v>
      </c>
      <c r="E21" s="306"/>
      <c r="F21" s="78"/>
      <c r="G21" s="316"/>
      <c r="H21" s="83" t="s">
        <v>84</v>
      </c>
      <c r="I21" s="85">
        <v>2</v>
      </c>
      <c r="J21" s="303" t="str">
        <f t="shared" si="0"/>
        <v>Ｉ2</v>
      </c>
      <c r="K21" s="287"/>
      <c r="L21" s="132" t="s">
        <v>126</v>
      </c>
      <c r="M21" s="263" t="s">
        <v>125</v>
      </c>
      <c r="N21" s="310"/>
      <c r="Q21" s="83" t="s">
        <v>90</v>
      </c>
      <c r="R21" s="85">
        <f t="shared" si="4"/>
        <v>3</v>
      </c>
      <c r="S21" s="297" t="str">
        <f t="shared" si="1"/>
        <v>か3</v>
      </c>
      <c r="T21" s="285"/>
      <c r="U21" s="132" t="s">
        <v>126</v>
      </c>
      <c r="V21" s="263" t="s">
        <v>125</v>
      </c>
      <c r="W21" s="310"/>
      <c r="Y21" s="83" t="s">
        <v>148</v>
      </c>
      <c r="Z21" s="85">
        <v>3</v>
      </c>
      <c r="AA21" s="293" t="str">
        <f t="shared" si="2"/>
        <v>⑥3</v>
      </c>
      <c r="AB21" s="119" t="s">
        <v>157</v>
      </c>
      <c r="AC21" s="78"/>
      <c r="AD21" s="120">
        <v>18</v>
      </c>
      <c r="AE21" s="89" t="s">
        <v>98</v>
      </c>
      <c r="AF21" s="251" t="s">
        <v>69</v>
      </c>
      <c r="AH21" s="84"/>
    </row>
    <row r="22" spans="1:44" ht="35.1" customHeight="1" thickTop="1" thickBot="1" x14ac:dyDescent="0.2">
      <c r="A22" s="78">
        <v>19</v>
      </c>
      <c r="B22" s="281"/>
      <c r="C22" s="87" t="s">
        <v>93</v>
      </c>
      <c r="D22" s="257" t="s">
        <v>68</v>
      </c>
      <c r="E22" s="306"/>
      <c r="F22" s="78"/>
      <c r="G22" s="314" t="s">
        <v>143</v>
      </c>
      <c r="H22" s="83" t="s">
        <v>50</v>
      </c>
      <c r="I22" s="85">
        <v>3</v>
      </c>
      <c r="J22" s="302" t="str">
        <f t="shared" si="0"/>
        <v>Ａ3</v>
      </c>
      <c r="K22" s="286" t="s">
        <v>91</v>
      </c>
      <c r="L22" s="91" t="s">
        <v>95</v>
      </c>
      <c r="M22" s="252" t="s">
        <v>99</v>
      </c>
      <c r="N22" s="308" t="s">
        <v>169</v>
      </c>
      <c r="Q22" s="83" t="s">
        <v>91</v>
      </c>
      <c r="R22" s="85">
        <v>1</v>
      </c>
      <c r="S22" s="298" t="str">
        <f t="shared" si="1"/>
        <v>き1</v>
      </c>
      <c r="T22" s="283" t="s">
        <v>149</v>
      </c>
      <c r="U22" s="91" t="s">
        <v>95</v>
      </c>
      <c r="V22" s="252" t="s">
        <v>99</v>
      </c>
      <c r="W22" s="308" t="s">
        <v>169</v>
      </c>
      <c r="Y22" s="83" t="s">
        <v>149</v>
      </c>
      <c r="Z22" s="85">
        <v>1</v>
      </c>
      <c r="AA22" s="291" t="str">
        <f t="shared" si="2"/>
        <v>⑦1</v>
      </c>
      <c r="AB22" s="119" t="s">
        <v>157</v>
      </c>
      <c r="AC22" s="78"/>
      <c r="AD22" s="120">
        <v>19</v>
      </c>
      <c r="AE22" s="91" t="s">
        <v>95</v>
      </c>
      <c r="AF22" s="252" t="s">
        <v>99</v>
      </c>
      <c r="AH22" s="84" t="s">
        <v>186</v>
      </c>
    </row>
    <row r="23" spans="1:44" ht="35.1" customHeight="1" thickTop="1" thickBot="1" x14ac:dyDescent="0.2">
      <c r="A23" s="78">
        <v>20</v>
      </c>
      <c r="B23" s="282"/>
      <c r="C23" s="90" t="s">
        <v>107</v>
      </c>
      <c r="D23" s="255" t="s">
        <v>171</v>
      </c>
      <c r="E23" s="306"/>
      <c r="F23" s="78"/>
      <c r="G23" s="314"/>
      <c r="H23" s="83" t="s">
        <v>51</v>
      </c>
      <c r="I23" s="85">
        <v>3</v>
      </c>
      <c r="J23" s="296" t="str">
        <f t="shared" si="0"/>
        <v>Ｂ3</v>
      </c>
      <c r="K23" s="284"/>
      <c r="L23" s="90" t="s">
        <v>107</v>
      </c>
      <c r="M23" s="255" t="s">
        <v>124</v>
      </c>
      <c r="N23" s="309"/>
      <c r="Q23" s="83" t="s">
        <v>92</v>
      </c>
      <c r="R23" s="85">
        <v>1</v>
      </c>
      <c r="S23" s="296" t="str">
        <f t="shared" si="1"/>
        <v>く1</v>
      </c>
      <c r="T23" s="284"/>
      <c r="U23" s="87" t="s">
        <v>93</v>
      </c>
      <c r="V23" s="257" t="s">
        <v>68</v>
      </c>
      <c r="W23" s="309"/>
      <c r="Y23" s="83" t="s">
        <v>149</v>
      </c>
      <c r="Z23" s="85">
        <v>2</v>
      </c>
      <c r="AA23" s="292" t="str">
        <f t="shared" si="2"/>
        <v>⑦2</v>
      </c>
      <c r="AB23" s="119" t="s">
        <v>157</v>
      </c>
      <c r="AC23" s="78"/>
      <c r="AD23" s="120">
        <v>20</v>
      </c>
      <c r="AE23" s="110" t="s">
        <v>118</v>
      </c>
      <c r="AF23" s="256" t="s">
        <v>117</v>
      </c>
      <c r="AH23" s="84"/>
    </row>
    <row r="24" spans="1:44" ht="35.1" customHeight="1" thickTop="1" thickBot="1" x14ac:dyDescent="0.2">
      <c r="A24" s="78">
        <v>21</v>
      </c>
      <c r="B24" s="280" t="s">
        <v>55</v>
      </c>
      <c r="C24" s="126" t="s">
        <v>42</v>
      </c>
      <c r="D24" s="250" t="s">
        <v>43</v>
      </c>
      <c r="E24" s="306"/>
      <c r="F24" s="78"/>
      <c r="G24" s="314"/>
      <c r="H24" s="83" t="s">
        <v>52</v>
      </c>
      <c r="I24" s="85">
        <v>3</v>
      </c>
      <c r="J24" s="297" t="str">
        <f t="shared" si="0"/>
        <v>Ｃ3</v>
      </c>
      <c r="K24" s="285"/>
      <c r="L24" s="86" t="s">
        <v>105</v>
      </c>
      <c r="M24" s="257" t="s">
        <v>104</v>
      </c>
      <c r="N24" s="309"/>
      <c r="Q24" s="83" t="s">
        <v>119</v>
      </c>
      <c r="R24" s="85">
        <v>1</v>
      </c>
      <c r="S24" s="297" t="str">
        <f t="shared" si="1"/>
        <v>け1</v>
      </c>
      <c r="T24" s="285"/>
      <c r="U24" s="110" t="s">
        <v>118</v>
      </c>
      <c r="V24" s="256" t="s">
        <v>117</v>
      </c>
      <c r="W24" s="309"/>
      <c r="Y24" s="83" t="s">
        <v>149</v>
      </c>
      <c r="Z24" s="85">
        <v>3</v>
      </c>
      <c r="AA24" s="293" t="str">
        <f t="shared" si="2"/>
        <v>⑦3</v>
      </c>
      <c r="AB24" s="119" t="s">
        <v>157</v>
      </c>
      <c r="AC24" s="78"/>
      <c r="AD24" s="120">
        <v>21</v>
      </c>
      <c r="AE24" s="87" t="s">
        <v>93</v>
      </c>
      <c r="AF24" s="257" t="s">
        <v>68</v>
      </c>
    </row>
    <row r="25" spans="1:44" ht="35.1" customHeight="1" thickTop="1" thickBot="1" x14ac:dyDescent="0.2">
      <c r="A25" s="78">
        <v>22</v>
      </c>
      <c r="B25" s="281"/>
      <c r="C25" s="137" t="s">
        <v>98</v>
      </c>
      <c r="D25" s="260" t="s">
        <v>62</v>
      </c>
      <c r="E25" s="306"/>
      <c r="F25" s="78"/>
      <c r="G25" s="314"/>
      <c r="H25" s="83" t="s">
        <v>53</v>
      </c>
      <c r="I25" s="85">
        <v>3</v>
      </c>
      <c r="J25" s="295" t="str">
        <f t="shared" si="0"/>
        <v>Ｄ3</v>
      </c>
      <c r="K25" s="283" t="s">
        <v>92</v>
      </c>
      <c r="L25" s="92" t="s">
        <v>101</v>
      </c>
      <c r="M25" s="255" t="s">
        <v>56</v>
      </c>
      <c r="N25" s="309"/>
      <c r="Q25" s="83" t="s">
        <v>91</v>
      </c>
      <c r="R25" s="85">
        <f t="shared" ref="R25:R30" si="5">R22+1</f>
        <v>2</v>
      </c>
      <c r="S25" s="298" t="str">
        <f t="shared" si="1"/>
        <v>き2</v>
      </c>
      <c r="T25" s="283" t="s">
        <v>40</v>
      </c>
      <c r="U25" s="86" t="s">
        <v>105</v>
      </c>
      <c r="V25" s="257" t="s">
        <v>104</v>
      </c>
      <c r="W25" s="309"/>
      <c r="Y25" s="83" t="s">
        <v>40</v>
      </c>
      <c r="Z25" s="85">
        <v>1</v>
      </c>
      <c r="AA25" s="294" t="str">
        <f t="shared" si="2"/>
        <v>⑧1</v>
      </c>
      <c r="AB25" s="119" t="s">
        <v>157</v>
      </c>
      <c r="AC25" s="78"/>
      <c r="AD25" s="120">
        <v>22</v>
      </c>
      <c r="AE25" s="91" t="s">
        <v>95</v>
      </c>
      <c r="AF25" s="252" t="s">
        <v>100</v>
      </c>
      <c r="AH25" s="84" t="s">
        <v>186</v>
      </c>
    </row>
    <row r="26" spans="1:44" ht="35.1" customHeight="1" thickTop="1" thickBot="1" x14ac:dyDescent="0.2">
      <c r="A26" s="78">
        <v>23</v>
      </c>
      <c r="B26" s="281"/>
      <c r="C26" s="91" t="s">
        <v>95</v>
      </c>
      <c r="D26" s="252" t="s">
        <v>94</v>
      </c>
      <c r="E26" s="306"/>
      <c r="F26" s="78"/>
      <c r="G26" s="314"/>
      <c r="H26" s="83" t="s">
        <v>54</v>
      </c>
      <c r="I26" s="85">
        <v>3</v>
      </c>
      <c r="J26" s="296" t="str">
        <f t="shared" si="0"/>
        <v>Ｅ3</v>
      </c>
      <c r="K26" s="284"/>
      <c r="L26" s="87" t="s">
        <v>93</v>
      </c>
      <c r="M26" s="257" t="s">
        <v>68</v>
      </c>
      <c r="N26" s="309"/>
      <c r="Q26" s="83" t="s">
        <v>92</v>
      </c>
      <c r="R26" s="85">
        <f t="shared" si="5"/>
        <v>2</v>
      </c>
      <c r="S26" s="296" t="str">
        <f t="shared" si="1"/>
        <v>く2</v>
      </c>
      <c r="T26" s="284"/>
      <c r="U26" s="92" t="s">
        <v>101</v>
      </c>
      <c r="V26" s="255" t="s">
        <v>56</v>
      </c>
      <c r="W26" s="309"/>
      <c r="Y26" s="83" t="s">
        <v>40</v>
      </c>
      <c r="Z26" s="85">
        <v>2</v>
      </c>
      <c r="AA26" s="292" t="str">
        <f t="shared" si="2"/>
        <v>⑧2</v>
      </c>
      <c r="AB26" s="119" t="s">
        <v>157</v>
      </c>
      <c r="AC26" s="78"/>
      <c r="AD26" s="120">
        <v>23</v>
      </c>
      <c r="AE26" s="92" t="s">
        <v>101</v>
      </c>
      <c r="AF26" s="255" t="s">
        <v>56</v>
      </c>
    </row>
    <row r="27" spans="1:44" ht="35.1" customHeight="1" thickTop="1" thickBot="1" x14ac:dyDescent="0.2">
      <c r="A27" s="78">
        <v>24</v>
      </c>
      <c r="B27" s="281"/>
      <c r="C27" s="87" t="s">
        <v>48</v>
      </c>
      <c r="D27" s="257" t="s">
        <v>66</v>
      </c>
      <c r="E27" s="306"/>
      <c r="F27" s="78"/>
      <c r="G27" s="314"/>
      <c r="H27" s="83" t="s">
        <v>55</v>
      </c>
      <c r="I27" s="85">
        <v>3</v>
      </c>
      <c r="J27" s="297" t="str">
        <f t="shared" si="0"/>
        <v>Ｆ3</v>
      </c>
      <c r="K27" s="285"/>
      <c r="L27" s="87" t="s">
        <v>48</v>
      </c>
      <c r="M27" s="257" t="s">
        <v>66</v>
      </c>
      <c r="N27" s="310"/>
      <c r="Q27" s="83" t="s">
        <v>119</v>
      </c>
      <c r="R27" s="85">
        <f t="shared" si="5"/>
        <v>2</v>
      </c>
      <c r="S27" s="297" t="str">
        <f t="shared" si="1"/>
        <v>け2</v>
      </c>
      <c r="T27" s="285"/>
      <c r="U27" s="91" t="s">
        <v>95</v>
      </c>
      <c r="V27" s="252" t="s">
        <v>100</v>
      </c>
      <c r="W27" s="310"/>
      <c r="Y27" s="83" t="s">
        <v>40</v>
      </c>
      <c r="Z27" s="85">
        <v>3</v>
      </c>
      <c r="AA27" s="293" t="str">
        <f t="shared" si="2"/>
        <v>⑧3</v>
      </c>
      <c r="AB27" s="119" t="s">
        <v>157</v>
      </c>
      <c r="AC27" s="78"/>
      <c r="AD27" s="120">
        <v>24</v>
      </c>
      <c r="AE27" s="86" t="s">
        <v>105</v>
      </c>
      <c r="AF27" s="257" t="s">
        <v>104</v>
      </c>
      <c r="AH27" s="84"/>
    </row>
    <row r="28" spans="1:44" ht="35.1" customHeight="1" thickTop="1" thickBot="1" x14ac:dyDescent="0.2">
      <c r="A28" s="78">
        <v>25</v>
      </c>
      <c r="B28" s="280" t="s">
        <v>82</v>
      </c>
      <c r="C28" s="127" t="s">
        <v>153</v>
      </c>
      <c r="D28" s="250" t="s">
        <v>154</v>
      </c>
      <c r="E28" s="305" t="s">
        <v>166</v>
      </c>
      <c r="F28" s="78"/>
      <c r="G28" s="314"/>
      <c r="H28" s="83" t="s">
        <v>82</v>
      </c>
      <c r="I28" s="85">
        <v>3</v>
      </c>
      <c r="J28" s="295" t="str">
        <f t="shared" si="0"/>
        <v>Ｇ3</v>
      </c>
      <c r="K28" s="283" t="s">
        <v>119</v>
      </c>
      <c r="L28" s="87" t="s">
        <v>112</v>
      </c>
      <c r="M28" s="257" t="s">
        <v>113</v>
      </c>
      <c r="N28" s="308" t="s">
        <v>167</v>
      </c>
      <c r="Q28" s="83" t="s">
        <v>91</v>
      </c>
      <c r="R28" s="85">
        <f t="shared" si="5"/>
        <v>3</v>
      </c>
      <c r="S28" s="298" t="str">
        <f t="shared" si="1"/>
        <v>き3</v>
      </c>
      <c r="T28" s="283" t="s">
        <v>160</v>
      </c>
      <c r="U28" s="90" t="s">
        <v>107</v>
      </c>
      <c r="V28" s="255" t="s">
        <v>124</v>
      </c>
      <c r="W28" s="308" t="s">
        <v>167</v>
      </c>
      <c r="Y28" s="83" t="s">
        <v>160</v>
      </c>
      <c r="Z28" s="85">
        <v>1</v>
      </c>
      <c r="AA28" s="294" t="str">
        <f t="shared" si="2"/>
        <v>⑨1</v>
      </c>
      <c r="AB28" s="119" t="s">
        <v>157</v>
      </c>
      <c r="AC28" s="78"/>
      <c r="AD28" s="120">
        <v>25</v>
      </c>
      <c r="AE28" s="87" t="s">
        <v>112</v>
      </c>
      <c r="AF28" s="257" t="s">
        <v>113</v>
      </c>
      <c r="AH28" s="84" t="s">
        <v>186</v>
      </c>
    </row>
    <row r="29" spans="1:44" ht="35.1" customHeight="1" thickTop="1" thickBot="1" x14ac:dyDescent="0.2">
      <c r="A29" s="78">
        <v>26</v>
      </c>
      <c r="B29" s="281"/>
      <c r="C29" s="89" t="s">
        <v>49</v>
      </c>
      <c r="D29" s="251" t="s">
        <v>128</v>
      </c>
      <c r="E29" s="306"/>
      <c r="F29" s="78"/>
      <c r="G29" s="314"/>
      <c r="H29" s="83" t="s">
        <v>83</v>
      </c>
      <c r="I29" s="85">
        <v>3</v>
      </c>
      <c r="J29" s="296" t="str">
        <f t="shared" si="0"/>
        <v>Ｈ3</v>
      </c>
      <c r="K29" s="284"/>
      <c r="L29" s="110" t="s">
        <v>118</v>
      </c>
      <c r="M29" s="256" t="s">
        <v>117</v>
      </c>
      <c r="N29" s="309"/>
      <c r="Q29" s="83" t="s">
        <v>92</v>
      </c>
      <c r="R29" s="85">
        <f t="shared" si="5"/>
        <v>3</v>
      </c>
      <c r="S29" s="296" t="str">
        <f t="shared" si="1"/>
        <v>く3</v>
      </c>
      <c r="T29" s="284"/>
      <c r="U29" s="87" t="s">
        <v>48</v>
      </c>
      <c r="V29" s="257" t="s">
        <v>66</v>
      </c>
      <c r="W29" s="309"/>
      <c r="Y29" s="83" t="s">
        <v>160</v>
      </c>
      <c r="Z29" s="85">
        <v>2</v>
      </c>
      <c r="AA29" s="292" t="str">
        <f t="shared" si="2"/>
        <v>⑨2</v>
      </c>
      <c r="AB29" s="119" t="s">
        <v>157</v>
      </c>
      <c r="AC29" s="78"/>
      <c r="AD29" s="120">
        <v>26</v>
      </c>
      <c r="AE29" s="90" t="s">
        <v>107</v>
      </c>
      <c r="AF29" s="255" t="s">
        <v>124</v>
      </c>
      <c r="AH29" s="84"/>
    </row>
    <row r="30" spans="1:44" ht="35.1" customHeight="1" thickTop="1" thickBot="1" x14ac:dyDescent="0.2">
      <c r="A30" s="78">
        <v>27</v>
      </c>
      <c r="B30" s="281"/>
      <c r="C30" s="87" t="s">
        <v>112</v>
      </c>
      <c r="D30" s="257" t="s">
        <v>113</v>
      </c>
      <c r="E30" s="306"/>
      <c r="F30" s="78"/>
      <c r="G30" s="314"/>
      <c r="H30" s="83" t="s">
        <v>84</v>
      </c>
      <c r="I30" s="85">
        <v>3</v>
      </c>
      <c r="J30" s="303" t="str">
        <f t="shared" si="0"/>
        <v>Ｉ3</v>
      </c>
      <c r="K30" s="287"/>
      <c r="L30" s="91" t="s">
        <v>95</v>
      </c>
      <c r="M30" s="252" t="s">
        <v>100</v>
      </c>
      <c r="N30" s="309"/>
      <c r="Q30" s="83" t="s">
        <v>119</v>
      </c>
      <c r="R30" s="85">
        <f t="shared" si="5"/>
        <v>3</v>
      </c>
      <c r="S30" s="297" t="str">
        <f t="shared" si="1"/>
        <v>け3</v>
      </c>
      <c r="T30" s="285"/>
      <c r="U30" s="87" t="s">
        <v>112</v>
      </c>
      <c r="V30" s="257" t="s">
        <v>113</v>
      </c>
      <c r="W30" s="309"/>
      <c r="Y30" s="83" t="s">
        <v>160</v>
      </c>
      <c r="Z30" s="85">
        <v>3</v>
      </c>
      <c r="AA30" s="292" t="str">
        <f t="shared" si="2"/>
        <v>⑨3</v>
      </c>
      <c r="AB30" s="119" t="s">
        <v>157</v>
      </c>
      <c r="AC30" s="78"/>
      <c r="AD30" s="120">
        <v>27</v>
      </c>
      <c r="AE30" s="87" t="s">
        <v>48</v>
      </c>
      <c r="AF30" s="257" t="s">
        <v>66</v>
      </c>
      <c r="AH30" s="84"/>
    </row>
    <row r="31" spans="1:44" ht="35.1" customHeight="1" thickTop="1" thickBot="1" x14ac:dyDescent="0.2">
      <c r="A31" s="78">
        <v>28</v>
      </c>
      <c r="B31" s="282"/>
      <c r="C31" s="138" t="s">
        <v>95</v>
      </c>
      <c r="D31" s="261" t="s">
        <v>130</v>
      </c>
      <c r="E31" s="306"/>
      <c r="F31" s="78"/>
      <c r="G31" s="315" t="s">
        <v>170</v>
      </c>
      <c r="H31" s="83" t="s">
        <v>50</v>
      </c>
      <c r="I31" s="85">
        <v>4</v>
      </c>
      <c r="J31" s="304" t="str">
        <f t="shared" si="0"/>
        <v>Ａ4</v>
      </c>
      <c r="K31" s="284" t="s">
        <v>120</v>
      </c>
      <c r="L31" s="128" t="s">
        <v>102</v>
      </c>
      <c r="M31" s="253" t="s">
        <v>103</v>
      </c>
      <c r="N31" s="309"/>
      <c r="Q31" s="83" t="s">
        <v>120</v>
      </c>
      <c r="R31" s="85">
        <v>1</v>
      </c>
      <c r="S31" s="298" t="str">
        <f t="shared" si="1"/>
        <v>こ1</v>
      </c>
      <c r="T31" s="283" t="s">
        <v>150</v>
      </c>
      <c r="U31" s="110" t="s">
        <v>110</v>
      </c>
      <c r="V31" s="256" t="s">
        <v>61</v>
      </c>
      <c r="W31" s="309"/>
      <c r="Y31" s="83" t="s">
        <v>150</v>
      </c>
      <c r="Z31" s="85">
        <v>1</v>
      </c>
      <c r="AA31" s="294" t="str">
        <f t="shared" si="2"/>
        <v>⑩1</v>
      </c>
      <c r="AB31" s="119" t="s">
        <v>157</v>
      </c>
      <c r="AC31" s="78"/>
      <c r="AD31" s="120">
        <v>28</v>
      </c>
      <c r="AE31" s="110" t="s">
        <v>110</v>
      </c>
      <c r="AF31" s="256" t="s">
        <v>61</v>
      </c>
      <c r="AH31" s="84"/>
    </row>
    <row r="32" spans="1:44" ht="35.1" customHeight="1" thickTop="1" thickBot="1" x14ac:dyDescent="0.2">
      <c r="A32" s="78">
        <v>29</v>
      </c>
      <c r="B32" s="280" t="s">
        <v>83</v>
      </c>
      <c r="C32" s="130" t="s">
        <v>155</v>
      </c>
      <c r="D32" s="262" t="s">
        <v>122</v>
      </c>
      <c r="E32" s="306"/>
      <c r="F32" s="78"/>
      <c r="G32" s="314"/>
      <c r="H32" s="83" t="s">
        <v>173</v>
      </c>
      <c r="I32" s="85">
        <v>4</v>
      </c>
      <c r="J32" s="296" t="str">
        <f t="shared" si="0"/>
        <v>H4</v>
      </c>
      <c r="K32" s="284"/>
      <c r="L32" s="88" t="s">
        <v>47</v>
      </c>
      <c r="M32" s="251" t="s">
        <v>129</v>
      </c>
      <c r="N32" s="309"/>
      <c r="Q32" s="83" t="s">
        <v>121</v>
      </c>
      <c r="R32" s="85">
        <v>1</v>
      </c>
      <c r="S32" s="296" t="str">
        <f t="shared" si="1"/>
        <v>さ1</v>
      </c>
      <c r="T32" s="284"/>
      <c r="U32" s="88" t="s">
        <v>102</v>
      </c>
      <c r="V32" s="251" t="s">
        <v>67</v>
      </c>
      <c r="W32" s="309"/>
      <c r="Y32" s="83" t="s">
        <v>150</v>
      </c>
      <c r="Z32" s="85">
        <v>2</v>
      </c>
      <c r="AA32" s="292" t="str">
        <f t="shared" si="2"/>
        <v>⑩2</v>
      </c>
      <c r="AB32" s="119" t="s">
        <v>157</v>
      </c>
      <c r="AC32" s="78"/>
      <c r="AD32" s="120">
        <v>29</v>
      </c>
      <c r="AE32" s="128" t="s">
        <v>102</v>
      </c>
      <c r="AF32" s="253" t="s">
        <v>67</v>
      </c>
    </row>
    <row r="33" spans="1:38" ht="35.1" customHeight="1" thickTop="1" thickBot="1" x14ac:dyDescent="0.2">
      <c r="A33" s="78">
        <v>30</v>
      </c>
      <c r="B33" s="281"/>
      <c r="C33" s="87" t="s">
        <v>106</v>
      </c>
      <c r="D33" s="257" t="s">
        <v>44</v>
      </c>
      <c r="E33" s="306"/>
      <c r="F33" s="78"/>
      <c r="G33" s="314"/>
      <c r="H33" s="83" t="s">
        <v>52</v>
      </c>
      <c r="I33" s="85">
        <v>4</v>
      </c>
      <c r="J33" s="297" t="str">
        <f t="shared" si="0"/>
        <v>Ｃ4</v>
      </c>
      <c r="K33" s="285"/>
      <c r="L33" s="110" t="s">
        <v>110</v>
      </c>
      <c r="M33" s="256" t="s">
        <v>61</v>
      </c>
      <c r="N33" s="310"/>
      <c r="Q33" s="83" t="s">
        <v>127</v>
      </c>
      <c r="R33" s="85">
        <v>1</v>
      </c>
      <c r="S33" s="297" t="str">
        <f t="shared" si="1"/>
        <v>し1</v>
      </c>
      <c r="T33" s="285"/>
      <c r="U33" s="139"/>
      <c r="V33" s="269"/>
      <c r="W33" s="310"/>
      <c r="Y33" s="83" t="s">
        <v>150</v>
      </c>
      <c r="Z33" s="85">
        <v>3</v>
      </c>
      <c r="AA33" s="292" t="str">
        <f t="shared" si="2"/>
        <v>⑩3</v>
      </c>
      <c r="AB33" s="119" t="s">
        <v>157</v>
      </c>
      <c r="AC33" s="78"/>
      <c r="AD33" s="120">
        <v>30</v>
      </c>
      <c r="AE33" s="140" t="s">
        <v>107</v>
      </c>
      <c r="AF33" s="271" t="s">
        <v>171</v>
      </c>
      <c r="AH33" s="84"/>
    </row>
    <row r="34" spans="1:38" ht="35.1" customHeight="1" thickTop="1" thickBot="1" x14ac:dyDescent="0.2">
      <c r="A34" s="78">
        <v>31</v>
      </c>
      <c r="B34" s="281"/>
      <c r="C34" s="110" t="s">
        <v>118</v>
      </c>
      <c r="D34" s="256" t="s">
        <v>117</v>
      </c>
      <c r="E34" s="306"/>
      <c r="F34" s="78"/>
      <c r="G34" s="314"/>
      <c r="H34" s="83" t="s">
        <v>53</v>
      </c>
      <c r="I34" s="85">
        <v>4</v>
      </c>
      <c r="J34" s="295" t="str">
        <f t="shared" si="0"/>
        <v>Ｄ4</v>
      </c>
      <c r="K34" s="283" t="s">
        <v>121</v>
      </c>
      <c r="L34" s="88" t="s">
        <v>102</v>
      </c>
      <c r="M34" s="251" t="s">
        <v>67</v>
      </c>
      <c r="N34" s="308" t="s">
        <v>168</v>
      </c>
      <c r="Q34" s="83" t="s">
        <v>120</v>
      </c>
      <c r="R34" s="85">
        <f t="shared" ref="R34:R39" si="6">R31+1</f>
        <v>2</v>
      </c>
      <c r="S34" s="298" t="str">
        <f t="shared" si="1"/>
        <v>こ2</v>
      </c>
      <c r="T34" s="283" t="s">
        <v>151</v>
      </c>
      <c r="U34" s="88" t="s">
        <v>47</v>
      </c>
      <c r="V34" s="251" t="s">
        <v>129</v>
      </c>
      <c r="W34" s="308" t="s">
        <v>168</v>
      </c>
      <c r="Y34" s="83" t="s">
        <v>151</v>
      </c>
      <c r="Z34" s="85">
        <v>1</v>
      </c>
      <c r="AA34" s="294" t="str">
        <f t="shared" si="2"/>
        <v>⑪1</v>
      </c>
      <c r="AB34" s="119" t="s">
        <v>157</v>
      </c>
      <c r="AC34" s="78"/>
      <c r="AD34" s="120">
        <v>31</v>
      </c>
      <c r="AE34" s="88" t="s">
        <v>47</v>
      </c>
      <c r="AF34" s="251" t="s">
        <v>129</v>
      </c>
      <c r="AH34" s="84"/>
    </row>
    <row r="35" spans="1:38" ht="35.1" customHeight="1" thickTop="1" thickBot="1" x14ac:dyDescent="0.2">
      <c r="A35" s="78">
        <v>32</v>
      </c>
      <c r="B35" s="282"/>
      <c r="C35" s="131" t="s">
        <v>47</v>
      </c>
      <c r="D35" s="258" t="s">
        <v>129</v>
      </c>
      <c r="E35" s="307"/>
      <c r="F35" s="78"/>
      <c r="G35" s="314"/>
      <c r="H35" s="83" t="s">
        <v>54</v>
      </c>
      <c r="I35" s="85">
        <v>4</v>
      </c>
      <c r="J35" s="296" t="str">
        <f t="shared" si="0"/>
        <v>Ｅ4</v>
      </c>
      <c r="K35" s="284"/>
      <c r="L35" s="141" t="s">
        <v>107</v>
      </c>
      <c r="M35" s="265" t="s">
        <v>171</v>
      </c>
      <c r="N35" s="309"/>
      <c r="Q35" s="83" t="s">
        <v>121</v>
      </c>
      <c r="R35" s="85">
        <f t="shared" si="6"/>
        <v>2</v>
      </c>
      <c r="S35" s="296" t="str">
        <f t="shared" si="1"/>
        <v>さ2</v>
      </c>
      <c r="T35" s="284"/>
      <c r="U35" s="90" t="s">
        <v>107</v>
      </c>
      <c r="V35" s="255" t="s">
        <v>171</v>
      </c>
      <c r="W35" s="309"/>
      <c r="Y35" s="83" t="s">
        <v>151</v>
      </c>
      <c r="Z35" s="85">
        <v>2</v>
      </c>
      <c r="AA35" s="292" t="str">
        <f t="shared" si="2"/>
        <v>⑪2</v>
      </c>
      <c r="AB35" s="119" t="s">
        <v>157</v>
      </c>
      <c r="AC35" s="78"/>
      <c r="AD35" s="120">
        <v>32</v>
      </c>
      <c r="AE35" s="133" t="s">
        <v>133</v>
      </c>
      <c r="AF35" s="264" t="s">
        <v>64</v>
      </c>
      <c r="AH35" s="84"/>
    </row>
    <row r="36" spans="1:38" ht="35.1" customHeight="1" thickTop="1" thickBot="1" x14ac:dyDescent="0.2">
      <c r="A36" s="78">
        <v>33</v>
      </c>
      <c r="B36" s="280" t="s">
        <v>84</v>
      </c>
      <c r="C36" s="132" t="s">
        <v>126</v>
      </c>
      <c r="D36" s="263" t="s">
        <v>125</v>
      </c>
      <c r="E36" s="305" t="s">
        <v>167</v>
      </c>
      <c r="F36" s="78"/>
      <c r="G36" s="314"/>
      <c r="H36" s="83" t="s">
        <v>174</v>
      </c>
      <c r="I36" s="85">
        <v>4</v>
      </c>
      <c r="J36" s="296" t="str">
        <f t="shared" si="0"/>
        <v>I4</v>
      </c>
      <c r="K36" s="284"/>
      <c r="L36" s="133" t="s">
        <v>133</v>
      </c>
      <c r="M36" s="264" t="s">
        <v>64</v>
      </c>
      <c r="N36" s="309"/>
      <c r="Q36" s="83" t="s">
        <v>127</v>
      </c>
      <c r="R36" s="85">
        <f t="shared" si="6"/>
        <v>2</v>
      </c>
      <c r="S36" s="297" t="str">
        <f t="shared" si="1"/>
        <v>し2</v>
      </c>
      <c r="T36" s="284"/>
      <c r="U36" s="107"/>
      <c r="V36" s="270"/>
      <c r="W36" s="309"/>
      <c r="Y36" s="83" t="s">
        <v>151</v>
      </c>
      <c r="Z36" s="85">
        <v>3</v>
      </c>
      <c r="AA36" s="293" t="str">
        <f t="shared" si="2"/>
        <v>⑪3</v>
      </c>
      <c r="AB36" s="119" t="s">
        <v>157</v>
      </c>
      <c r="AC36" s="78"/>
      <c r="AD36" s="120">
        <v>33</v>
      </c>
      <c r="AE36" s="128" t="s">
        <v>102</v>
      </c>
      <c r="AF36" s="253" t="s">
        <v>103</v>
      </c>
    </row>
    <row r="37" spans="1:38" ht="35.1" customHeight="1" thickTop="1" thickBot="1" x14ac:dyDescent="0.2">
      <c r="A37" s="78">
        <v>34</v>
      </c>
      <c r="B37" s="281"/>
      <c r="C37" s="89" t="s">
        <v>132</v>
      </c>
      <c r="D37" s="251" t="s">
        <v>45</v>
      </c>
      <c r="E37" s="306"/>
      <c r="F37" s="78"/>
      <c r="G37" s="314"/>
      <c r="H37" s="83" t="s">
        <v>82</v>
      </c>
      <c r="I37" s="85">
        <v>4</v>
      </c>
      <c r="J37" s="299" t="str">
        <f t="shared" si="0"/>
        <v>Ｇ4</v>
      </c>
      <c r="K37" s="288" t="s">
        <v>127</v>
      </c>
      <c r="L37" s="108"/>
      <c r="M37" s="266"/>
      <c r="N37" s="309"/>
      <c r="Q37" s="83" t="s">
        <v>120</v>
      </c>
      <c r="R37" s="85">
        <f t="shared" si="6"/>
        <v>3</v>
      </c>
      <c r="S37" s="299" t="str">
        <f t="shared" si="1"/>
        <v>こ3</v>
      </c>
      <c r="T37" s="288" t="s">
        <v>152</v>
      </c>
      <c r="U37" s="128" t="s">
        <v>102</v>
      </c>
      <c r="V37" s="253" t="s">
        <v>103</v>
      </c>
      <c r="W37" s="309"/>
      <c r="Y37" s="83" t="s">
        <v>152</v>
      </c>
      <c r="Z37" s="85">
        <v>1</v>
      </c>
      <c r="AA37" s="292" t="str">
        <f t="shared" si="2"/>
        <v>⑫1</v>
      </c>
      <c r="AB37" s="119" t="s">
        <v>157</v>
      </c>
      <c r="AC37" s="78"/>
      <c r="AD37" s="120">
        <v>34</v>
      </c>
      <c r="AE37" s="142"/>
      <c r="AF37" s="272"/>
      <c r="AH37" s="84"/>
    </row>
    <row r="38" spans="1:38" ht="35.1" customHeight="1" thickTop="1" thickBot="1" x14ac:dyDescent="0.2">
      <c r="A38" s="78">
        <v>35</v>
      </c>
      <c r="B38" s="281"/>
      <c r="C38" s="91" t="s">
        <v>95</v>
      </c>
      <c r="D38" s="252" t="s">
        <v>100</v>
      </c>
      <c r="E38" s="306"/>
      <c r="F38" s="78"/>
      <c r="G38" s="314"/>
      <c r="H38" s="83" t="s">
        <v>83</v>
      </c>
      <c r="I38" s="85">
        <v>4</v>
      </c>
      <c r="J38" s="300" t="str">
        <f t="shared" si="0"/>
        <v>Ｈ4</v>
      </c>
      <c r="K38" s="289"/>
      <c r="L38" s="105"/>
      <c r="M38" s="267"/>
      <c r="N38" s="309"/>
      <c r="Q38" s="83" t="s">
        <v>121</v>
      </c>
      <c r="R38" s="85">
        <f t="shared" si="6"/>
        <v>3</v>
      </c>
      <c r="S38" s="300" t="str">
        <f t="shared" si="1"/>
        <v>さ3</v>
      </c>
      <c r="T38" s="289"/>
      <c r="U38" s="133" t="s">
        <v>133</v>
      </c>
      <c r="V38" s="264" t="s">
        <v>64</v>
      </c>
      <c r="W38" s="309"/>
      <c r="Y38" s="83" t="s">
        <v>152</v>
      </c>
      <c r="Z38" s="85">
        <v>2</v>
      </c>
      <c r="AA38" s="292" t="str">
        <f t="shared" si="2"/>
        <v>⑫2</v>
      </c>
      <c r="AB38" s="119" t="s">
        <v>157</v>
      </c>
      <c r="AC38" s="78"/>
      <c r="AD38" s="120">
        <v>35</v>
      </c>
      <c r="AE38" s="143"/>
      <c r="AF38" s="273"/>
      <c r="AH38" s="84"/>
    </row>
    <row r="39" spans="1:38" ht="35.1" customHeight="1" thickTop="1" thickBot="1" x14ac:dyDescent="0.2">
      <c r="A39" s="78">
        <v>36</v>
      </c>
      <c r="B39" s="282"/>
      <c r="C39" s="133" t="s">
        <v>133</v>
      </c>
      <c r="D39" s="264" t="s">
        <v>64</v>
      </c>
      <c r="E39" s="307"/>
      <c r="F39" s="78"/>
      <c r="G39" s="317"/>
      <c r="H39" s="83" t="s">
        <v>84</v>
      </c>
      <c r="I39" s="85">
        <v>4</v>
      </c>
      <c r="J39" s="301" t="str">
        <f t="shared" si="0"/>
        <v>Ｉ4</v>
      </c>
      <c r="K39" s="290"/>
      <c r="L39" s="124"/>
      <c r="M39" s="268"/>
      <c r="N39" s="310"/>
      <c r="Q39" s="83" t="s">
        <v>127</v>
      </c>
      <c r="R39" s="85">
        <f t="shared" si="6"/>
        <v>3</v>
      </c>
      <c r="S39" s="301" t="str">
        <f t="shared" si="1"/>
        <v>し3</v>
      </c>
      <c r="T39" s="290"/>
      <c r="U39" s="124"/>
      <c r="V39" s="268"/>
      <c r="W39" s="310"/>
      <c r="Y39" s="83" t="s">
        <v>152</v>
      </c>
      <c r="Z39" s="85">
        <v>3</v>
      </c>
      <c r="AA39" s="293" t="str">
        <f t="shared" si="2"/>
        <v>⑫3</v>
      </c>
      <c r="AB39" s="119" t="s">
        <v>157</v>
      </c>
      <c r="AC39" s="78"/>
      <c r="AD39" s="120">
        <v>36</v>
      </c>
      <c r="AE39" s="143"/>
      <c r="AF39" s="273"/>
      <c r="AH39" s="84"/>
    </row>
    <row r="40" spans="1:38" ht="21.75" customHeight="1" thickTop="1" x14ac:dyDescent="0.15"/>
    <row r="41" spans="1:38" ht="33" customHeight="1" x14ac:dyDescent="0.15">
      <c r="C41" s="189">
        <f>6*9</f>
        <v>54</v>
      </c>
      <c r="D41" s="189"/>
      <c r="L41" s="189">
        <f>3*12</f>
        <v>36</v>
      </c>
      <c r="M41" s="189"/>
      <c r="U41" s="189">
        <f>3*12</f>
        <v>36</v>
      </c>
      <c r="V41" s="189"/>
      <c r="X41" s="112"/>
      <c r="Y41" s="112"/>
      <c r="AB41" s="81"/>
      <c r="AC41" s="81"/>
      <c r="AD41" s="318" t="s">
        <v>138</v>
      </c>
      <c r="AE41" s="319"/>
      <c r="AF41" s="320"/>
      <c r="AG41" s="321"/>
    </row>
    <row r="42" spans="1:38" s="68" customFormat="1" ht="28.5" customHeight="1" x14ac:dyDescent="0.15">
      <c r="A42" s="82"/>
      <c r="B42" s="81"/>
      <c r="C42" s="109" t="s">
        <v>34</v>
      </c>
      <c r="D42" s="111">
        <f>C41/6</f>
        <v>9</v>
      </c>
      <c r="E42" s="111"/>
      <c r="G42" s="112"/>
      <c r="H42" s="6"/>
      <c r="I42" s="6"/>
      <c r="J42" s="70"/>
      <c r="K42" s="70"/>
      <c r="L42" s="111">
        <f>L41/6</f>
        <v>6</v>
      </c>
      <c r="P42" s="69"/>
      <c r="Q42" s="6"/>
      <c r="R42" s="6"/>
      <c r="S42" s="70"/>
      <c r="T42" s="70"/>
      <c r="U42" s="111">
        <f>U41/6</f>
        <v>6</v>
      </c>
      <c r="X42" s="189">
        <f>C41+L41+U41</f>
        <v>126</v>
      </c>
      <c r="Y42" s="189"/>
      <c r="Z42" s="189"/>
      <c r="AA42" s="189"/>
      <c r="AD42" s="327" t="s">
        <v>136</v>
      </c>
      <c r="AE42" s="328"/>
      <c r="AF42" s="329">
        <f>500*37</f>
        <v>18500</v>
      </c>
      <c r="AG42" s="330"/>
      <c r="AH42" s="17"/>
      <c r="AI42" s="17"/>
      <c r="AJ42" s="17"/>
      <c r="AK42" s="17"/>
    </row>
    <row r="43" spans="1:38" s="81" customFormat="1" ht="24" customHeight="1" x14ac:dyDescent="0.15">
      <c r="A43" s="15"/>
      <c r="B43" s="68"/>
      <c r="C43" s="109" t="s">
        <v>35</v>
      </c>
      <c r="D43" s="113">
        <v>5.7870370370370376E-3</v>
      </c>
      <c r="E43" s="113"/>
      <c r="F43" s="6"/>
      <c r="G43" s="6"/>
      <c r="H43" s="70"/>
      <c r="I43" s="70"/>
      <c r="J43" s="6"/>
      <c r="K43" s="6"/>
      <c r="L43" s="113">
        <v>7.5231481481481477E-3</v>
      </c>
      <c r="M43" s="70"/>
      <c r="N43" s="75"/>
      <c r="O43" s="75"/>
      <c r="P43" s="75"/>
      <c r="Q43" s="70"/>
      <c r="R43" s="70"/>
      <c r="S43" s="6"/>
      <c r="T43" s="113">
        <v>2.0833333333333332E-2</v>
      </c>
      <c r="U43" s="113">
        <v>8.1018518518518514E-3</v>
      </c>
      <c r="V43" s="70"/>
      <c r="W43" s="188">
        <f>X42</f>
        <v>126</v>
      </c>
      <c r="X43" s="188"/>
      <c r="Y43" s="188"/>
      <c r="Z43" s="188"/>
      <c r="AA43" s="188"/>
      <c r="AB43" s="322"/>
      <c r="AC43" s="318" t="s">
        <v>137</v>
      </c>
      <c r="AD43" s="319"/>
      <c r="AE43" s="319"/>
      <c r="AF43" s="320"/>
      <c r="AG43" s="321"/>
      <c r="AH43" s="76"/>
      <c r="AI43" s="76"/>
      <c r="AJ43" s="76"/>
      <c r="AK43" s="76"/>
    </row>
    <row r="44" spans="1:38" s="81" customFormat="1" ht="24" customHeight="1" x14ac:dyDescent="0.15">
      <c r="A44" s="15"/>
      <c r="B44" s="68"/>
      <c r="C44" s="109" t="s">
        <v>36</v>
      </c>
      <c r="D44" s="114">
        <f>D42*D43</f>
        <v>5.2083333333333336E-2</v>
      </c>
      <c r="E44" s="114"/>
      <c r="F44" s="6"/>
      <c r="G44" s="6"/>
      <c r="H44" s="70"/>
      <c r="I44" s="70"/>
      <c r="J44" s="6"/>
      <c r="K44" s="6"/>
      <c r="L44" s="114">
        <f>L42*L43</f>
        <v>4.5138888888888888E-2</v>
      </c>
      <c r="M44" s="12"/>
      <c r="N44" s="75"/>
      <c r="O44" s="75"/>
      <c r="P44" s="75"/>
      <c r="Q44" s="70"/>
      <c r="R44" s="70"/>
      <c r="S44" s="6"/>
      <c r="T44" s="6"/>
      <c r="U44" s="114">
        <f>U42*U43</f>
        <v>4.8611111111111105E-2</v>
      </c>
      <c r="V44" s="12"/>
      <c r="W44" s="75"/>
      <c r="X44" s="75"/>
      <c r="Y44" s="70"/>
      <c r="Z44" s="70"/>
      <c r="AA44" s="6"/>
      <c r="AB44" s="68"/>
      <c r="AC44" s="331" t="s">
        <v>3</v>
      </c>
      <c r="AD44" s="332"/>
      <c r="AE44" s="332"/>
      <c r="AF44" s="333">
        <v>1825</v>
      </c>
      <c r="AG44" s="334"/>
      <c r="AH44" s="80"/>
      <c r="AI44" s="76"/>
      <c r="AJ44" s="76"/>
      <c r="AK44" s="76"/>
      <c r="AL44" s="76"/>
    </row>
    <row r="45" spans="1:38" s="68" customFormat="1" ht="24" customHeight="1" x14ac:dyDescent="0.15">
      <c r="A45" s="82"/>
      <c r="B45" s="81"/>
      <c r="C45" s="109" t="s">
        <v>37</v>
      </c>
      <c r="D45" s="115">
        <v>0.3888888888888889</v>
      </c>
      <c r="E45" s="113"/>
      <c r="F45" s="70"/>
      <c r="G45" s="70"/>
      <c r="H45" s="6"/>
      <c r="I45" s="6"/>
      <c r="J45" s="70"/>
      <c r="K45" s="70"/>
      <c r="L45" s="116">
        <f>D46+L43</f>
        <v>0.44849537037037035</v>
      </c>
      <c r="M45" s="70"/>
      <c r="N45" s="69"/>
      <c r="O45" s="69"/>
      <c r="P45" s="69"/>
      <c r="Q45" s="6"/>
      <c r="R45" s="6"/>
      <c r="S45" s="70"/>
      <c r="T45" s="70"/>
      <c r="U45" s="116">
        <f>L46+T43</f>
        <v>0.51446759259259256</v>
      </c>
      <c r="V45" s="70"/>
      <c r="W45" s="69"/>
      <c r="X45" s="69"/>
      <c r="Y45" s="6"/>
      <c r="Z45" s="6"/>
      <c r="AA45" s="70"/>
      <c r="AC45" s="331" t="s">
        <v>58</v>
      </c>
      <c r="AD45" s="332"/>
      <c r="AE45" s="332"/>
      <c r="AF45" s="333">
        <f>10*3480</f>
        <v>34800</v>
      </c>
      <c r="AG45" s="334"/>
      <c r="AH45" s="80"/>
      <c r="AI45" s="17"/>
      <c r="AJ45" s="17"/>
      <c r="AK45" s="17"/>
      <c r="AL45" s="17"/>
    </row>
    <row r="46" spans="1:38" s="68" customFormat="1" ht="24" customHeight="1" x14ac:dyDescent="0.15">
      <c r="A46" s="82"/>
      <c r="B46" s="81"/>
      <c r="C46" s="109" t="s">
        <v>38</v>
      </c>
      <c r="D46" s="115">
        <f>D45+D44</f>
        <v>0.44097222222222221</v>
      </c>
      <c r="E46" s="113"/>
      <c r="F46" s="70"/>
      <c r="G46" s="70"/>
      <c r="H46" s="6"/>
      <c r="I46" s="6"/>
      <c r="J46" s="70"/>
      <c r="K46" s="70"/>
      <c r="L46" s="117">
        <f>L45+L44</f>
        <v>0.49363425925925924</v>
      </c>
      <c r="M46" s="70"/>
      <c r="N46" s="69"/>
      <c r="O46" s="69"/>
      <c r="P46" s="69"/>
      <c r="Q46" s="6"/>
      <c r="R46" s="6"/>
      <c r="S46" s="70"/>
      <c r="T46" s="70"/>
      <c r="U46" s="117">
        <f>U45+U44</f>
        <v>0.56307870370370372</v>
      </c>
      <c r="V46" s="70"/>
      <c r="W46" s="69"/>
      <c r="X46" s="69"/>
      <c r="Y46" s="6"/>
      <c r="Z46" s="6"/>
      <c r="AA46" s="70"/>
      <c r="AC46" s="323"/>
      <c r="AD46" s="324"/>
      <c r="AE46" s="324"/>
      <c r="AF46" s="324"/>
      <c r="AG46" s="335"/>
      <c r="AH46" s="67"/>
      <c r="AI46" s="17"/>
      <c r="AJ46" s="17"/>
      <c r="AK46" s="17"/>
      <c r="AL46" s="17"/>
    </row>
    <row r="47" spans="1:38" s="6" customFormat="1" ht="23.1" customHeight="1" x14ac:dyDescent="0.3">
      <c r="A47" s="7"/>
      <c r="B47" s="7"/>
      <c r="C47" s="14"/>
      <c r="D47" s="14"/>
      <c r="E47" s="14"/>
      <c r="F47" s="7"/>
      <c r="G47" s="7"/>
      <c r="H47" s="79"/>
      <c r="J47" s="68"/>
      <c r="K47" s="68"/>
      <c r="L47" s="7"/>
      <c r="M47" s="7"/>
      <c r="N47" s="16"/>
      <c r="O47" s="16"/>
      <c r="P47" s="16"/>
      <c r="Q47" s="79"/>
      <c r="S47" s="68"/>
      <c r="T47" s="68"/>
      <c r="U47" s="7"/>
      <c r="V47" s="7"/>
      <c r="W47" s="16"/>
      <c r="X47" s="16"/>
      <c r="Y47" s="79"/>
      <c r="AA47" s="68"/>
      <c r="AB47" s="68"/>
      <c r="AC47" s="331" t="s">
        <v>159</v>
      </c>
      <c r="AD47" s="332"/>
      <c r="AE47" s="332"/>
      <c r="AF47" s="336">
        <v>3700</v>
      </c>
      <c r="AG47" s="337"/>
      <c r="AH47" s="17"/>
      <c r="AI47" s="17"/>
      <c r="AJ47" s="17"/>
      <c r="AK47" s="17"/>
      <c r="AL47" s="17"/>
    </row>
    <row r="48" spans="1:38" s="6" customFormat="1" ht="24.95" customHeight="1" x14ac:dyDescent="0.15">
      <c r="U48" s="77"/>
      <c r="X48" s="61"/>
      <c r="Y48" s="16"/>
      <c r="Z48" s="68"/>
      <c r="AA48" s="118"/>
      <c r="AB48" s="68"/>
      <c r="AC48" s="327" t="s">
        <v>135</v>
      </c>
      <c r="AD48" s="328"/>
      <c r="AE48" s="328"/>
      <c r="AF48" s="338">
        <v>1296</v>
      </c>
      <c r="AG48" s="339"/>
      <c r="AH48" s="17"/>
      <c r="AI48" s="17"/>
    </row>
    <row r="49" spans="1:38" s="6" customFormat="1" ht="24.95" customHeight="1" x14ac:dyDescent="0.15">
      <c r="H49" s="68"/>
      <c r="AB49" s="325" t="s">
        <v>197</v>
      </c>
      <c r="AC49" s="325"/>
      <c r="AD49" s="325"/>
      <c r="AE49" s="326">
        <f>SUM(AF44:AG48)</f>
        <v>41621</v>
      </c>
      <c r="AF49" s="326"/>
      <c r="AG49" s="326"/>
      <c r="AH49" s="17"/>
      <c r="AI49" s="17"/>
    </row>
    <row r="50" spans="1:38" s="6" customFormat="1" ht="24.95" customHeight="1" x14ac:dyDescent="0.15">
      <c r="H50" s="68"/>
      <c r="AA50" s="325" t="s">
        <v>134</v>
      </c>
      <c r="AB50" s="325"/>
      <c r="AC50" s="325"/>
      <c r="AD50" s="325"/>
      <c r="AE50" s="340">
        <f>AF42-AE49</f>
        <v>-23121</v>
      </c>
      <c r="AF50" s="341"/>
      <c r="AG50" s="341"/>
      <c r="AH50" s="17"/>
      <c r="AI50" s="17"/>
    </row>
    <row r="51" spans="1:38" s="6" customFormat="1" ht="24.95" customHeight="1" x14ac:dyDescent="0.15">
      <c r="H51" s="68"/>
      <c r="AA51" s="68"/>
      <c r="AB51" s="7"/>
      <c r="AH51" s="17"/>
      <c r="AI51" s="17"/>
    </row>
    <row r="52" spans="1:38" s="6" customFormat="1" ht="24.95" customHeight="1" x14ac:dyDescent="0.15">
      <c r="H52" s="68"/>
      <c r="I52" s="74"/>
      <c r="AA52" s="68"/>
      <c r="AB52" s="7"/>
      <c r="AC52" s="3"/>
      <c r="AD52" s="3"/>
      <c r="AE52" s="3"/>
      <c r="AF52" s="3"/>
      <c r="AG52" s="3"/>
      <c r="AH52" s="17"/>
      <c r="AI52" s="17"/>
    </row>
    <row r="53" spans="1:38" s="6" customFormat="1" ht="24.95" customHeight="1" x14ac:dyDescent="0.15">
      <c r="H53" s="68"/>
      <c r="I53" s="74"/>
      <c r="P53" s="17" t="s">
        <v>175</v>
      </c>
      <c r="AA53" s="68"/>
      <c r="AB53" s="7"/>
      <c r="AC53" s="7"/>
      <c r="AD53" s="7"/>
      <c r="AE53" s="7"/>
      <c r="AF53" s="7"/>
      <c r="AG53" s="7"/>
      <c r="AH53" s="17"/>
      <c r="AI53" s="17"/>
    </row>
    <row r="54" spans="1:38" s="6" customFormat="1" ht="24.95" customHeight="1" x14ac:dyDescent="0.15">
      <c r="H54" s="68"/>
      <c r="I54" s="9"/>
      <c r="P54" s="144" t="s">
        <v>176</v>
      </c>
      <c r="AA54" s="68"/>
      <c r="AB54" s="7"/>
      <c r="AC54" s="2"/>
      <c r="AD54" s="3"/>
      <c r="AE54" s="3"/>
      <c r="AF54" s="3"/>
      <c r="AG54" s="3"/>
      <c r="AH54" s="71"/>
      <c r="AI54" s="17"/>
    </row>
    <row r="55" spans="1:38" s="6" customFormat="1" ht="24.95" customHeight="1" x14ac:dyDescent="0.15">
      <c r="H55" s="68"/>
      <c r="K55" s="61"/>
      <c r="L55" s="61"/>
      <c r="M55" s="61"/>
      <c r="N55" s="3"/>
      <c r="O55" s="3"/>
      <c r="P55" s="17" t="s">
        <v>177</v>
      </c>
      <c r="Q55" s="68"/>
      <c r="W55" s="3"/>
      <c r="Y55" s="68"/>
      <c r="AA55" s="68"/>
      <c r="AB55" s="7"/>
      <c r="AC55" s="2"/>
      <c r="AD55" s="3"/>
      <c r="AE55" s="3"/>
      <c r="AF55" s="3"/>
      <c r="AG55" s="3"/>
      <c r="AH55" s="71"/>
      <c r="AI55" s="17"/>
      <c r="AJ55" s="17"/>
      <c r="AK55" s="17"/>
      <c r="AL55" s="17"/>
    </row>
    <row r="56" spans="1:38" s="6" customFormat="1" ht="15.75" customHeight="1" x14ac:dyDescent="0.15">
      <c r="C56" s="10"/>
      <c r="D56" s="12"/>
      <c r="E56" s="12"/>
      <c r="F56" s="10"/>
      <c r="G56" s="10"/>
      <c r="H56" s="72"/>
      <c r="I56" s="69"/>
      <c r="J56" s="68"/>
      <c r="K56" s="68"/>
      <c r="N56" s="16"/>
      <c r="O56" s="16"/>
      <c r="P56" s="17"/>
      <c r="Q56" s="72"/>
      <c r="R56" s="69"/>
      <c r="S56" s="68"/>
      <c r="T56" s="68"/>
      <c r="W56" s="16"/>
      <c r="X56" s="16"/>
      <c r="Y56" s="72"/>
      <c r="Z56" s="69"/>
      <c r="AA56" s="68"/>
      <c r="AB56" s="7"/>
      <c r="AC56" s="2"/>
      <c r="AD56" s="3"/>
      <c r="AE56" s="3"/>
      <c r="AF56" s="3"/>
      <c r="AG56" s="3"/>
      <c r="AH56" s="62"/>
      <c r="AI56" s="17"/>
      <c r="AJ56" s="17"/>
      <c r="AK56" s="17"/>
      <c r="AL56" s="17"/>
    </row>
    <row r="57" spans="1:38" s="7" customFormat="1" ht="24.95" customHeight="1" x14ac:dyDescent="0.15">
      <c r="A57" s="6"/>
      <c r="B57" s="6"/>
      <c r="C57" s="11"/>
      <c r="D57" s="11"/>
      <c r="E57" s="11"/>
      <c r="F57" s="11"/>
      <c r="G57" s="11"/>
      <c r="H57" s="69"/>
      <c r="I57" s="8"/>
      <c r="J57" s="68"/>
      <c r="K57" s="68"/>
      <c r="L57" s="6"/>
      <c r="M57" s="6"/>
      <c r="N57" s="16"/>
      <c r="O57" s="16"/>
      <c r="P57" s="16"/>
      <c r="Q57" s="69"/>
      <c r="R57" s="8"/>
      <c r="S57" s="68"/>
      <c r="T57" s="68"/>
      <c r="U57" s="6"/>
      <c r="V57" s="6"/>
      <c r="W57" s="16"/>
      <c r="X57" s="16"/>
      <c r="Y57" s="69"/>
      <c r="Z57" s="8"/>
      <c r="AA57" s="68"/>
      <c r="AC57" s="2"/>
      <c r="AD57" s="3"/>
      <c r="AE57" s="3"/>
      <c r="AF57" s="3"/>
      <c r="AG57" s="3"/>
      <c r="AH57" s="67"/>
      <c r="AI57" s="17"/>
      <c r="AJ57" s="17"/>
      <c r="AK57" s="17"/>
      <c r="AL57" s="17"/>
    </row>
    <row r="58" spans="1:38" ht="18" customHeight="1" x14ac:dyDescent="0.3">
      <c r="A58" s="7"/>
      <c r="B58" s="7"/>
      <c r="C58" s="14"/>
      <c r="D58" s="14"/>
      <c r="E58" s="14"/>
      <c r="F58" s="7"/>
      <c r="G58" s="7"/>
      <c r="H58" s="7"/>
      <c r="L58" s="7"/>
      <c r="M58" s="7"/>
      <c r="Q58" s="7"/>
      <c r="U58" s="7"/>
      <c r="V58" s="7"/>
      <c r="Y58" s="7"/>
    </row>
    <row r="59" spans="1:38" ht="18" customHeight="1" x14ac:dyDescent="0.3">
      <c r="A59" s="7"/>
      <c r="B59" s="7"/>
      <c r="C59" s="14"/>
      <c r="D59" s="14"/>
      <c r="E59" s="14"/>
      <c r="F59" s="7"/>
      <c r="G59" s="7"/>
      <c r="H59" s="7"/>
      <c r="L59" s="7"/>
      <c r="M59" s="7"/>
      <c r="Q59" s="7"/>
      <c r="U59" s="7"/>
      <c r="V59" s="7"/>
      <c r="Y59" s="7"/>
    </row>
  </sheetData>
  <mergeCells count="84">
    <mergeCell ref="AB49:AD49"/>
    <mergeCell ref="AE49:AG49"/>
    <mergeCell ref="W43:AA43"/>
    <mergeCell ref="AC45:AE45"/>
    <mergeCell ref="AF45:AG45"/>
    <mergeCell ref="AC47:AE47"/>
    <mergeCell ref="AF47:AG47"/>
    <mergeCell ref="AC48:AE48"/>
    <mergeCell ref="AF48:AG48"/>
    <mergeCell ref="X42:AA42"/>
    <mergeCell ref="AD41:AE41"/>
    <mergeCell ref="AF42:AG42"/>
    <mergeCell ref="AC43:AE43"/>
    <mergeCell ref="AC44:AE44"/>
    <mergeCell ref="AF44:AG44"/>
    <mergeCell ref="N22:N27"/>
    <mergeCell ref="T22:T24"/>
    <mergeCell ref="AD42:AE42"/>
    <mergeCell ref="B32:B35"/>
    <mergeCell ref="K34:K36"/>
    <mergeCell ref="N34:N39"/>
    <mergeCell ref="T34:T36"/>
    <mergeCell ref="W34:W39"/>
    <mergeCell ref="B36:B39"/>
    <mergeCell ref="E36:E39"/>
    <mergeCell ref="K37:K39"/>
    <mergeCell ref="T37:T39"/>
    <mergeCell ref="C41:D41"/>
    <mergeCell ref="L41:M41"/>
    <mergeCell ref="U41:V41"/>
    <mergeCell ref="W28:W33"/>
    <mergeCell ref="T31:T33"/>
    <mergeCell ref="AP14:AQ14"/>
    <mergeCell ref="AP15:AQ15"/>
    <mergeCell ref="B24:B27"/>
    <mergeCell ref="K25:K27"/>
    <mergeCell ref="T25:T27"/>
    <mergeCell ref="B28:B31"/>
    <mergeCell ref="E28:E35"/>
    <mergeCell ref="K28:K30"/>
    <mergeCell ref="N28:N33"/>
    <mergeCell ref="T28:T30"/>
    <mergeCell ref="G31:G39"/>
    <mergeCell ref="K31:K33"/>
    <mergeCell ref="E20:E27"/>
    <mergeCell ref="G22:G30"/>
    <mergeCell ref="W10:W15"/>
    <mergeCell ref="B12:B15"/>
    <mergeCell ref="E12:E19"/>
    <mergeCell ref="G13:G21"/>
    <mergeCell ref="K13:K15"/>
    <mergeCell ref="T13:T15"/>
    <mergeCell ref="B16:B19"/>
    <mergeCell ref="K16:K18"/>
    <mergeCell ref="N16:N21"/>
    <mergeCell ref="T16:T18"/>
    <mergeCell ref="W16:W21"/>
    <mergeCell ref="K19:K21"/>
    <mergeCell ref="T19:T21"/>
    <mergeCell ref="B20:B23"/>
    <mergeCell ref="W22:W27"/>
    <mergeCell ref="K22:K24"/>
    <mergeCell ref="S3:T3"/>
    <mergeCell ref="U3:V3"/>
    <mergeCell ref="B8:B11"/>
    <mergeCell ref="K10:K12"/>
    <mergeCell ref="N10:N15"/>
    <mergeCell ref="T10:T12"/>
    <mergeCell ref="AE50:AG50"/>
    <mergeCell ref="AA50:AD50"/>
    <mergeCell ref="AD3:AF3"/>
    <mergeCell ref="B4:B7"/>
    <mergeCell ref="E4:E11"/>
    <mergeCell ref="G4:G12"/>
    <mergeCell ref="K4:K6"/>
    <mergeCell ref="N4:N9"/>
    <mergeCell ref="T4:T6"/>
    <mergeCell ref="W4:W9"/>
    <mergeCell ref="K7:K9"/>
    <mergeCell ref="T7:T9"/>
    <mergeCell ref="A3:B3"/>
    <mergeCell ref="C3:D3"/>
    <mergeCell ref="J3:K3"/>
    <mergeCell ref="L3:M3"/>
  </mergeCells>
  <phoneticPr fontId="1"/>
  <printOptions horizontalCentered="1" verticalCentered="1"/>
  <pageMargins left="0" right="0" top="0" bottom="0" header="0.31496062992125984" footer="0.31496062992125984"/>
  <pageSetup paperSize="9" scale="50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22"/>
  <sheetViews>
    <sheetView view="pageBreakPreview" zoomScale="75" zoomScaleNormal="50" zoomScaleSheetLayoutView="75" workbookViewId="0">
      <selection activeCell="B2" sqref="B2"/>
    </sheetView>
  </sheetViews>
  <sheetFormatPr defaultRowHeight="35.1" customHeight="1" x14ac:dyDescent="0.15"/>
  <cols>
    <col min="1" max="1" width="4.125" style="55" customWidth="1"/>
    <col min="2" max="2" width="6.625" style="123" customWidth="1"/>
    <col min="3" max="3" width="9.625" style="123" customWidth="1"/>
    <col min="4" max="4" width="9.625" style="5" customWidth="1"/>
    <col min="5" max="8" width="4.125" style="121" customWidth="1"/>
    <col min="9" max="9" width="7.875" style="5" customWidth="1"/>
    <col min="10" max="10" width="9.625" style="5" customWidth="1"/>
    <col min="11" max="12" width="4.125" style="5" customWidth="1"/>
    <col min="13" max="13" width="4.125" style="55" customWidth="1"/>
    <col min="14" max="14" width="6.625" style="123" customWidth="1"/>
    <col min="15" max="15" width="9.625" style="123" customWidth="1"/>
    <col min="16" max="16" width="9.625" style="5" customWidth="1"/>
    <col min="17" max="20" width="4.125" style="121" customWidth="1"/>
    <col min="21" max="21" width="10.375" style="5" customWidth="1"/>
    <col min="22" max="22" width="9.625" style="5" customWidth="1"/>
    <col min="23" max="23" width="1.75" style="5" customWidth="1"/>
    <col min="24" max="24" width="4.5" style="5" customWidth="1"/>
    <col min="25" max="16384" width="9" style="5"/>
  </cols>
  <sheetData>
    <row r="1" spans="2:23" ht="35.1" customHeight="1" x14ac:dyDescent="0.15">
      <c r="B1" s="223" t="s">
        <v>172</v>
      </c>
      <c r="C1" s="135"/>
      <c r="I1" s="248" t="s">
        <v>198</v>
      </c>
      <c r="J1" s="248"/>
      <c r="K1" s="194"/>
      <c r="M1" s="171"/>
      <c r="N1" s="223" t="s">
        <v>172</v>
      </c>
      <c r="O1" s="135"/>
      <c r="U1" s="248" t="s">
        <v>202</v>
      </c>
      <c r="V1" s="248"/>
      <c r="W1" s="194"/>
    </row>
    <row r="2" spans="2:23" ht="13.5" customHeight="1" thickBot="1" x14ac:dyDescent="0.2">
      <c r="I2" s="248"/>
      <c r="J2" s="248"/>
      <c r="K2" s="194"/>
      <c r="M2" s="171"/>
      <c r="U2" s="248"/>
      <c r="V2" s="248"/>
      <c r="W2" s="194"/>
    </row>
    <row r="3" spans="2:23" ht="26.1" customHeight="1" thickTop="1" thickBot="1" x14ac:dyDescent="0.2">
      <c r="B3" s="195">
        <v>1</v>
      </c>
      <c r="C3" s="224" t="s">
        <v>199</v>
      </c>
      <c r="D3" s="203" t="s">
        <v>200</v>
      </c>
      <c r="I3" s="248"/>
      <c r="J3" s="248"/>
      <c r="K3" s="194"/>
      <c r="M3" s="171"/>
      <c r="N3" s="195">
        <v>18</v>
      </c>
      <c r="O3" s="231" t="s">
        <v>98</v>
      </c>
      <c r="P3" s="210" t="s">
        <v>69</v>
      </c>
      <c r="U3" s="248"/>
      <c r="V3" s="248"/>
      <c r="W3" s="194"/>
    </row>
    <row r="4" spans="2:23" ht="26.1" customHeight="1" thickTop="1" thickBot="1" x14ac:dyDescent="0.2">
      <c r="B4" s="196">
        <v>16</v>
      </c>
      <c r="C4" s="225" t="s">
        <v>95</v>
      </c>
      <c r="D4" s="204" t="s">
        <v>94</v>
      </c>
      <c r="E4" s="172"/>
      <c r="F4" s="158"/>
      <c r="I4" s="248"/>
      <c r="J4" s="248"/>
      <c r="K4" s="194"/>
      <c r="M4" s="171"/>
      <c r="N4" s="196">
        <v>33</v>
      </c>
      <c r="O4" s="239" t="s">
        <v>102</v>
      </c>
      <c r="P4" s="208" t="s">
        <v>103</v>
      </c>
      <c r="Q4" s="168"/>
      <c r="U4" s="248"/>
      <c r="V4" s="248"/>
      <c r="W4" s="194"/>
    </row>
    <row r="5" spans="2:23" ht="26.1" customHeight="1" thickTop="1" thickBot="1" x14ac:dyDescent="0.2">
      <c r="B5" s="197">
        <v>6</v>
      </c>
      <c r="C5" s="226" t="s">
        <v>95</v>
      </c>
      <c r="D5" s="205" t="s">
        <v>108</v>
      </c>
      <c r="E5" s="173"/>
      <c r="F5" s="157"/>
      <c r="G5" s="158"/>
      <c r="I5" s="248"/>
      <c r="J5" s="248"/>
      <c r="K5" s="194"/>
      <c r="M5" s="171"/>
      <c r="N5" s="197">
        <v>23</v>
      </c>
      <c r="O5" s="240" t="s">
        <v>101</v>
      </c>
      <c r="P5" s="216" t="s">
        <v>56</v>
      </c>
      <c r="Q5" s="173"/>
      <c r="R5" s="157"/>
      <c r="S5" s="160"/>
      <c r="U5" s="248"/>
      <c r="V5" s="248"/>
      <c r="W5" s="194"/>
    </row>
    <row r="6" spans="2:23" ht="26.1" customHeight="1" thickTop="1" thickBot="1" x14ac:dyDescent="0.2">
      <c r="B6" s="198">
        <v>11</v>
      </c>
      <c r="C6" s="224" t="s">
        <v>199</v>
      </c>
      <c r="D6" s="203" t="s">
        <v>123</v>
      </c>
      <c r="E6" s="156"/>
      <c r="F6" s="192"/>
      <c r="I6" s="248"/>
      <c r="J6" s="248"/>
      <c r="K6" s="194"/>
      <c r="M6" s="171"/>
      <c r="N6" s="198">
        <v>28</v>
      </c>
      <c r="O6" s="241" t="s">
        <v>110</v>
      </c>
      <c r="P6" s="217" t="s">
        <v>61</v>
      </c>
      <c r="R6" s="182"/>
      <c r="S6" s="167"/>
      <c r="U6" s="248"/>
      <c r="V6" s="248"/>
      <c r="W6" s="194"/>
    </row>
    <row r="7" spans="2:23" ht="15" customHeight="1" thickTop="1" x14ac:dyDescent="0.15">
      <c r="B7" s="199"/>
      <c r="C7" s="227"/>
      <c r="D7" s="206"/>
      <c r="F7" s="193"/>
      <c r="G7" s="157"/>
      <c r="H7" s="158"/>
      <c r="I7" s="248"/>
      <c r="J7" s="248"/>
      <c r="K7" s="194"/>
      <c r="M7" s="171"/>
      <c r="N7" s="200"/>
      <c r="O7" s="232"/>
      <c r="P7" s="211"/>
      <c r="R7" s="170"/>
      <c r="S7" s="122"/>
      <c r="T7" s="190"/>
      <c r="U7" s="248"/>
      <c r="V7" s="248"/>
      <c r="W7" s="194"/>
    </row>
    <row r="8" spans="2:23" ht="26.1" customHeight="1" thickBot="1" x14ac:dyDescent="0.2">
      <c r="B8" s="195">
        <v>4</v>
      </c>
      <c r="C8" s="228" t="s">
        <v>106</v>
      </c>
      <c r="D8" s="207" t="s">
        <v>44</v>
      </c>
      <c r="F8" s="122"/>
      <c r="G8" s="160"/>
      <c r="H8" s="158"/>
      <c r="I8" s="248"/>
      <c r="J8" s="248"/>
      <c r="K8" s="194"/>
      <c r="M8" s="171"/>
      <c r="N8" s="195">
        <v>21</v>
      </c>
      <c r="O8" s="228" t="s">
        <v>93</v>
      </c>
      <c r="P8" s="207" t="s">
        <v>68</v>
      </c>
      <c r="R8" s="125"/>
      <c r="S8" s="122"/>
      <c r="T8" s="190"/>
      <c r="U8" s="248"/>
      <c r="V8" s="248"/>
      <c r="W8" s="194"/>
    </row>
    <row r="9" spans="2:23" ht="26.1" customHeight="1" thickTop="1" thickBot="1" x14ac:dyDescent="0.2">
      <c r="B9" s="196">
        <v>13</v>
      </c>
      <c r="C9" s="229" t="s">
        <v>97</v>
      </c>
      <c r="D9" s="208" t="s">
        <v>65</v>
      </c>
      <c r="E9" s="174"/>
      <c r="F9" s="158"/>
      <c r="G9" s="160"/>
      <c r="H9" s="158"/>
      <c r="I9" s="248"/>
      <c r="J9" s="248"/>
      <c r="K9" s="194"/>
      <c r="M9" s="171"/>
      <c r="N9" s="201">
        <v>30</v>
      </c>
      <c r="O9" s="242" t="s">
        <v>107</v>
      </c>
      <c r="P9" s="218" t="s">
        <v>171</v>
      </c>
      <c r="Q9" s="180"/>
      <c r="R9" s="125"/>
      <c r="S9" s="122"/>
      <c r="T9" s="190"/>
      <c r="U9" s="248"/>
      <c r="V9" s="248"/>
      <c r="W9" s="194"/>
    </row>
    <row r="10" spans="2:23" ht="26.1" customHeight="1" thickTop="1" thickBot="1" x14ac:dyDescent="0.2">
      <c r="B10" s="197">
        <v>7</v>
      </c>
      <c r="C10" s="230" t="s">
        <v>42</v>
      </c>
      <c r="D10" s="209" t="s">
        <v>43</v>
      </c>
      <c r="E10" s="175"/>
      <c r="F10" s="157"/>
      <c r="G10" s="125"/>
      <c r="I10" s="248"/>
      <c r="J10" s="248"/>
      <c r="K10" s="194"/>
      <c r="M10" s="171"/>
      <c r="N10" s="196">
        <v>24</v>
      </c>
      <c r="O10" s="243" t="s">
        <v>105</v>
      </c>
      <c r="P10" s="219" t="s">
        <v>104</v>
      </c>
      <c r="Q10" s="169"/>
      <c r="R10" s="181"/>
      <c r="S10" s="122"/>
      <c r="T10" s="190"/>
      <c r="U10" s="248"/>
      <c r="V10" s="248"/>
      <c r="W10" s="194"/>
    </row>
    <row r="11" spans="2:23" ht="26.1" customHeight="1" thickTop="1" thickBot="1" x14ac:dyDescent="0.2">
      <c r="B11" s="198">
        <v>10</v>
      </c>
      <c r="C11" s="231" t="s">
        <v>49</v>
      </c>
      <c r="D11" s="210" t="s">
        <v>128</v>
      </c>
      <c r="E11" s="159"/>
      <c r="G11" s="125"/>
      <c r="J11" s="222" t="s">
        <v>79</v>
      </c>
      <c r="M11" s="171"/>
      <c r="N11" s="198">
        <v>27</v>
      </c>
      <c r="O11" s="228" t="s">
        <v>48</v>
      </c>
      <c r="P11" s="207" t="s">
        <v>66</v>
      </c>
      <c r="S11" s="122"/>
      <c r="T11" s="190"/>
      <c r="V11" s="222" t="s">
        <v>79</v>
      </c>
    </row>
    <row r="12" spans="2:23" ht="26.1" customHeight="1" thickTop="1" thickBot="1" x14ac:dyDescent="0.2">
      <c r="B12" s="200"/>
      <c r="C12" s="232"/>
      <c r="D12" s="211"/>
      <c r="G12" s="192"/>
      <c r="I12" s="236" t="s">
        <v>41</v>
      </c>
      <c r="J12" s="215" t="s">
        <v>4</v>
      </c>
      <c r="M12" s="171"/>
      <c r="N12" s="200"/>
      <c r="O12" s="232"/>
      <c r="P12" s="211"/>
      <c r="S12" s="182"/>
      <c r="T12" s="191"/>
      <c r="U12" s="247" t="s">
        <v>101</v>
      </c>
      <c r="V12" s="220" t="s">
        <v>56</v>
      </c>
    </row>
    <row r="13" spans="2:23" ht="26.1" customHeight="1" thickTop="1" thickBot="1" x14ac:dyDescent="0.2">
      <c r="B13" s="195">
        <v>3</v>
      </c>
      <c r="C13" s="233" t="s">
        <v>95</v>
      </c>
      <c r="D13" s="212" t="s">
        <v>109</v>
      </c>
      <c r="G13" s="193"/>
      <c r="H13" s="157"/>
      <c r="I13" s="238" t="s">
        <v>201</v>
      </c>
      <c r="J13" s="221" t="s">
        <v>122</v>
      </c>
      <c r="M13" s="171"/>
      <c r="N13" s="195">
        <v>20</v>
      </c>
      <c r="O13" s="241" t="s">
        <v>118</v>
      </c>
      <c r="P13" s="217" t="s">
        <v>117</v>
      </c>
      <c r="S13" s="170"/>
      <c r="T13" s="158"/>
      <c r="U13" s="241" t="s">
        <v>110</v>
      </c>
      <c r="V13" s="217" t="s">
        <v>61</v>
      </c>
    </row>
    <row r="14" spans="2:23" ht="26.1" customHeight="1" thickTop="1" thickBot="1" x14ac:dyDescent="0.2">
      <c r="B14" s="201">
        <v>14</v>
      </c>
      <c r="C14" s="234" t="s">
        <v>97</v>
      </c>
      <c r="D14" s="213" t="s">
        <v>96</v>
      </c>
      <c r="E14" s="176"/>
      <c r="F14" s="158"/>
      <c r="G14" s="122"/>
      <c r="H14" s="160"/>
      <c r="J14" s="202" t="s">
        <v>57</v>
      </c>
      <c r="M14" s="171"/>
      <c r="N14" s="201">
        <v>31</v>
      </c>
      <c r="O14" s="244" t="s">
        <v>47</v>
      </c>
      <c r="P14" s="210" t="s">
        <v>129</v>
      </c>
      <c r="Q14" s="168"/>
      <c r="S14" s="125"/>
      <c r="V14" s="202" t="s">
        <v>57</v>
      </c>
    </row>
    <row r="15" spans="2:23" ht="26.1" customHeight="1" thickTop="1" thickBot="1" x14ac:dyDescent="0.2">
      <c r="B15" s="196">
        <v>8</v>
      </c>
      <c r="C15" s="235" t="s">
        <v>98</v>
      </c>
      <c r="D15" s="214" t="s">
        <v>63</v>
      </c>
      <c r="E15" s="177"/>
      <c r="F15" s="164"/>
      <c r="G15" s="122"/>
      <c r="H15" s="160"/>
      <c r="M15" s="171"/>
      <c r="N15" s="196">
        <v>25</v>
      </c>
      <c r="O15" s="228" t="s">
        <v>112</v>
      </c>
      <c r="P15" s="207" t="s">
        <v>113</v>
      </c>
      <c r="Q15" s="183"/>
      <c r="R15" s="163"/>
      <c r="S15" s="125"/>
    </row>
    <row r="16" spans="2:23" ht="26.1" customHeight="1" thickTop="1" thickBot="1" x14ac:dyDescent="0.2">
      <c r="B16" s="198">
        <v>9</v>
      </c>
      <c r="C16" s="231" t="s">
        <v>132</v>
      </c>
      <c r="D16" s="210" t="s">
        <v>45</v>
      </c>
      <c r="E16" s="161"/>
      <c r="F16" s="125"/>
      <c r="G16" s="165"/>
      <c r="H16" s="160"/>
      <c r="M16" s="171"/>
      <c r="N16" s="198">
        <v>26</v>
      </c>
      <c r="O16" s="245" t="s">
        <v>107</v>
      </c>
      <c r="P16" s="220" t="s">
        <v>124</v>
      </c>
      <c r="R16" s="125"/>
      <c r="S16" s="125"/>
    </row>
    <row r="17" spans="2:19" ht="15" customHeight="1" thickTop="1" thickBot="1" x14ac:dyDescent="0.2">
      <c r="B17" s="199"/>
      <c r="C17" s="227"/>
      <c r="D17" s="206"/>
      <c r="E17" s="122"/>
      <c r="F17" s="192"/>
      <c r="G17" s="166"/>
      <c r="H17" s="160"/>
      <c r="M17" s="171"/>
      <c r="N17" s="199"/>
      <c r="O17" s="227"/>
      <c r="P17" s="206"/>
      <c r="R17" s="170"/>
      <c r="S17" s="125"/>
    </row>
    <row r="18" spans="2:19" ht="26.1" customHeight="1" thickTop="1" thickBot="1" x14ac:dyDescent="0.2">
      <c r="B18" s="195">
        <v>2</v>
      </c>
      <c r="C18" s="224" t="s">
        <v>41</v>
      </c>
      <c r="D18" s="203" t="s">
        <v>4</v>
      </c>
      <c r="E18" s="162"/>
      <c r="F18" s="193"/>
      <c r="G18" s="157"/>
      <c r="M18" s="171"/>
      <c r="N18" s="195">
        <v>19</v>
      </c>
      <c r="O18" s="233" t="s">
        <v>95</v>
      </c>
      <c r="P18" s="212" t="s">
        <v>99</v>
      </c>
      <c r="R18" s="182"/>
      <c r="S18" s="157"/>
    </row>
    <row r="19" spans="2:19" ht="26.1" customHeight="1" thickTop="1" thickBot="1" x14ac:dyDescent="0.2">
      <c r="B19" s="196">
        <v>15</v>
      </c>
      <c r="C19" s="236" t="s">
        <v>201</v>
      </c>
      <c r="D19" s="215" t="s">
        <v>122</v>
      </c>
      <c r="E19" s="178"/>
      <c r="F19" s="167"/>
      <c r="G19" s="160"/>
      <c r="M19" s="171"/>
      <c r="N19" s="196">
        <v>32</v>
      </c>
      <c r="O19" s="246" t="s">
        <v>111</v>
      </c>
      <c r="P19" s="207" t="s">
        <v>64</v>
      </c>
      <c r="Q19" s="168"/>
      <c r="R19" s="162"/>
      <c r="S19" s="160"/>
    </row>
    <row r="20" spans="2:19" ht="26.1" customHeight="1" thickTop="1" thickBot="1" x14ac:dyDescent="0.2">
      <c r="B20" s="197">
        <v>5</v>
      </c>
      <c r="C20" s="237" t="s">
        <v>199</v>
      </c>
      <c r="D20" s="209" t="s">
        <v>116</v>
      </c>
      <c r="E20" s="179"/>
      <c r="F20" s="158"/>
      <c r="M20" s="171"/>
      <c r="N20" s="197">
        <v>22</v>
      </c>
      <c r="O20" s="233" t="s">
        <v>95</v>
      </c>
      <c r="P20" s="212" t="s">
        <v>100</v>
      </c>
      <c r="Q20" s="183"/>
    </row>
    <row r="21" spans="2:19" ht="26.1" customHeight="1" thickTop="1" thickBot="1" x14ac:dyDescent="0.2">
      <c r="B21" s="198">
        <v>12</v>
      </c>
      <c r="C21" s="231" t="s">
        <v>97</v>
      </c>
      <c r="D21" s="210" t="s">
        <v>46</v>
      </c>
      <c r="M21" s="171"/>
      <c r="N21" s="198">
        <v>29</v>
      </c>
      <c r="O21" s="244" t="s">
        <v>102</v>
      </c>
      <c r="P21" s="210" t="s">
        <v>67</v>
      </c>
    </row>
    <row r="22" spans="2:19" ht="13.5" customHeight="1" thickTop="1" x14ac:dyDescent="0.15">
      <c r="B22" s="134"/>
      <c r="C22" s="134"/>
      <c r="D22" s="55"/>
      <c r="M22" s="171"/>
      <c r="N22" s="134"/>
      <c r="O22" s="134"/>
      <c r="P22" s="55"/>
    </row>
  </sheetData>
  <mergeCells count="6">
    <mergeCell ref="T7:T12"/>
    <mergeCell ref="F17:F18"/>
    <mergeCell ref="F6:F7"/>
    <mergeCell ref="G12:G13"/>
    <mergeCell ref="I1:J10"/>
    <mergeCell ref="U1:V10"/>
  </mergeCells>
  <phoneticPr fontId="1"/>
  <printOptions horizontalCentered="1" verticalCentered="1"/>
  <pageMargins left="0" right="0" top="0.19685039370078741" bottom="0.19685039370078741" header="0.31496062992125984" footer="0.31496062992125984"/>
  <pageSetup paperSize="9" orientation="landscape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4"/>
  <sheetViews>
    <sheetView view="pageBreakPreview" zoomScaleNormal="100" zoomScaleSheetLayoutView="100" workbookViewId="0">
      <selection activeCell="F4" sqref="F4"/>
    </sheetView>
  </sheetViews>
  <sheetFormatPr defaultRowHeight="15" customHeight="1" x14ac:dyDescent="0.15"/>
  <cols>
    <col min="1" max="1" width="1.375" style="20" customWidth="1"/>
    <col min="2" max="2" width="8.875" style="20" customWidth="1"/>
    <col min="3" max="3" width="6.75" style="20" customWidth="1"/>
    <col min="4" max="4" width="9.625" style="20" customWidth="1"/>
    <col min="5" max="6" width="9.375" style="20" customWidth="1"/>
    <col min="7" max="7" width="8" style="20" customWidth="1"/>
    <col min="8" max="8" width="6.625" style="20" customWidth="1"/>
    <col min="9" max="9" width="5" style="20" customWidth="1"/>
    <col min="10" max="10" width="7.5" style="20" customWidth="1"/>
    <col min="11" max="11" width="9" style="20"/>
    <col min="12" max="12" width="8" style="20" customWidth="1"/>
    <col min="13" max="13" width="6.625" style="20" customWidth="1"/>
    <col min="14" max="14" width="5" style="20" customWidth="1"/>
    <col min="15" max="15" width="7.5" style="20" customWidth="1"/>
    <col min="16" max="16" width="9" style="20"/>
    <col min="17" max="17" width="8.75" style="20" customWidth="1"/>
    <col min="18" max="18" width="6.375" style="20" customWidth="1"/>
    <col min="19" max="19" width="5" style="20" customWidth="1"/>
    <col min="20" max="16384" width="9" style="20"/>
  </cols>
  <sheetData>
    <row r="1" spans="2:13" ht="9" customHeight="1" x14ac:dyDescent="0.15"/>
    <row r="2" spans="2:13" ht="15" customHeight="1" x14ac:dyDescent="0.15">
      <c r="B2" s="20" t="s">
        <v>162</v>
      </c>
    </row>
    <row r="3" spans="2:13" ht="15" customHeight="1" x14ac:dyDescent="0.15">
      <c r="B3" s="20" t="s">
        <v>203</v>
      </c>
    </row>
    <row r="5" spans="2:13" ht="15" customHeight="1" x14ac:dyDescent="0.15">
      <c r="B5" s="54" t="s">
        <v>59</v>
      </c>
      <c r="C5" s="53"/>
      <c r="D5" s="22"/>
      <c r="E5" s="52" t="s">
        <v>78</v>
      </c>
      <c r="F5" s="42"/>
      <c r="G5" s="42"/>
      <c r="L5" s="42"/>
    </row>
    <row r="6" spans="2:13" ht="15" customHeight="1" x14ac:dyDescent="0.15">
      <c r="B6" s="56" t="s">
        <v>6</v>
      </c>
      <c r="C6" s="46">
        <v>9</v>
      </c>
      <c r="D6" s="57">
        <v>500</v>
      </c>
      <c r="E6" s="58">
        <f>C6*D6</f>
        <v>4500</v>
      </c>
      <c r="F6" s="40"/>
      <c r="G6" s="40"/>
      <c r="L6" s="40"/>
    </row>
    <row r="7" spans="2:13" ht="15" customHeight="1" x14ac:dyDescent="0.15">
      <c r="B7" s="51" t="s">
        <v>1</v>
      </c>
      <c r="C7" s="50">
        <v>18</v>
      </c>
      <c r="D7" s="49">
        <v>500</v>
      </c>
      <c r="E7" s="48">
        <f>C7*D7</f>
        <v>9000</v>
      </c>
      <c r="F7" s="40"/>
      <c r="G7" s="40"/>
      <c r="H7" s="41"/>
      <c r="L7" s="40"/>
      <c r="M7" s="41"/>
    </row>
    <row r="8" spans="2:13" ht="15" customHeight="1" x14ac:dyDescent="0.15">
      <c r="B8" s="51" t="s">
        <v>2</v>
      </c>
      <c r="C8" s="50">
        <v>8</v>
      </c>
      <c r="D8" s="49">
        <v>500</v>
      </c>
      <c r="E8" s="48">
        <f>C8*D8</f>
        <v>4000</v>
      </c>
      <c r="F8" s="40"/>
      <c r="G8" s="40"/>
      <c r="H8" s="40"/>
      <c r="L8" s="40"/>
      <c r="M8" s="40"/>
    </row>
    <row r="9" spans="2:13" ht="15" customHeight="1" x14ac:dyDescent="0.15">
      <c r="B9" s="59" t="s">
        <v>60</v>
      </c>
      <c r="C9" s="60">
        <v>2</v>
      </c>
      <c r="D9" s="49">
        <v>500</v>
      </c>
      <c r="E9" s="48">
        <f>C9*D9</f>
        <v>1000</v>
      </c>
      <c r="F9" s="40"/>
      <c r="G9" s="40"/>
      <c r="H9" s="40"/>
      <c r="L9" s="40"/>
      <c r="M9" s="40"/>
    </row>
    <row r="10" spans="2:13" ht="15" customHeight="1" x14ac:dyDescent="0.15">
      <c r="B10" s="47" t="s">
        <v>0</v>
      </c>
      <c r="C10" s="46">
        <f>SUM(C6:C9)</f>
        <v>37</v>
      </c>
      <c r="D10" s="45" t="s">
        <v>77</v>
      </c>
      <c r="E10" s="44">
        <f>SUM(E6:E9)</f>
        <v>18500</v>
      </c>
      <c r="F10" s="40"/>
    </row>
    <row r="11" spans="2:13" ht="15" customHeight="1" x14ac:dyDescent="0.15">
      <c r="B11" s="29"/>
      <c r="C11" s="43"/>
      <c r="D11" s="41"/>
      <c r="E11" s="36"/>
      <c r="F11" s="36"/>
    </row>
    <row r="12" spans="2:13" ht="15" customHeight="1" x14ac:dyDescent="0.15">
      <c r="B12" s="29"/>
      <c r="C12" s="42"/>
      <c r="D12" s="41"/>
      <c r="E12" s="36" t="s">
        <v>76</v>
      </c>
      <c r="F12" s="36"/>
    </row>
    <row r="13" spans="2:13" ht="15" customHeight="1" x14ac:dyDescent="0.15">
      <c r="B13" s="23" t="s">
        <v>75</v>
      </c>
      <c r="C13" s="39" t="s">
        <v>74</v>
      </c>
      <c r="D13" s="38"/>
      <c r="E13" s="37"/>
      <c r="F13" s="63"/>
    </row>
    <row r="14" spans="2:13" ht="15" customHeight="1" x14ac:dyDescent="0.15">
      <c r="B14" s="30" t="s">
        <v>57</v>
      </c>
      <c r="C14" s="29"/>
      <c r="D14" s="29"/>
      <c r="E14" s="347"/>
      <c r="F14" s="64"/>
    </row>
    <row r="15" spans="2:13" ht="15" customHeight="1" x14ac:dyDescent="0.15">
      <c r="B15" s="30" t="s">
        <v>57</v>
      </c>
      <c r="C15" s="29" t="s">
        <v>73</v>
      </c>
      <c r="D15" s="29"/>
      <c r="E15" s="35">
        <v>1296</v>
      </c>
      <c r="F15" s="344" t="s">
        <v>209</v>
      </c>
    </row>
    <row r="16" spans="2:13" ht="15" customHeight="1" x14ac:dyDescent="0.15">
      <c r="B16" s="30" t="s">
        <v>58</v>
      </c>
      <c r="C16" s="34" t="s">
        <v>194</v>
      </c>
      <c r="D16" s="29"/>
      <c r="E16" s="345" t="s">
        <v>208</v>
      </c>
      <c r="F16" s="346">
        <v>34800</v>
      </c>
    </row>
    <row r="17" spans="2:6" ht="15" customHeight="1" x14ac:dyDescent="0.15">
      <c r="B17" s="30"/>
      <c r="C17" s="33" t="s">
        <v>195</v>
      </c>
      <c r="D17" s="29"/>
      <c r="E17" s="32"/>
      <c r="F17" s="63"/>
    </row>
    <row r="18" spans="2:6" ht="15" customHeight="1" x14ac:dyDescent="0.15">
      <c r="B18" s="30" t="s">
        <v>3</v>
      </c>
      <c r="C18" s="29" t="s">
        <v>196</v>
      </c>
      <c r="D18" s="29"/>
      <c r="E18" s="31">
        <v>1825</v>
      </c>
      <c r="F18" s="344" t="s">
        <v>209</v>
      </c>
    </row>
    <row r="19" spans="2:6" ht="15" customHeight="1" x14ac:dyDescent="0.15">
      <c r="B19" s="30"/>
      <c r="C19" s="29" t="s">
        <v>207</v>
      </c>
      <c r="D19" s="29"/>
      <c r="E19" s="28"/>
      <c r="F19" s="65"/>
    </row>
    <row r="20" spans="2:6" ht="15" customHeight="1" x14ac:dyDescent="0.15">
      <c r="B20" s="30" t="s">
        <v>5</v>
      </c>
      <c r="C20" s="29" t="s">
        <v>161</v>
      </c>
      <c r="D20" s="29"/>
      <c r="E20" s="28">
        <v>3700</v>
      </c>
      <c r="F20" s="344" t="s">
        <v>209</v>
      </c>
    </row>
    <row r="21" spans="2:6" ht="15" customHeight="1" x14ac:dyDescent="0.15">
      <c r="B21" s="27"/>
      <c r="C21" s="22"/>
      <c r="D21" s="22"/>
      <c r="E21" s="21"/>
      <c r="F21" s="29"/>
    </row>
    <row r="22" spans="2:6" ht="15" customHeight="1" x14ac:dyDescent="0.15">
      <c r="B22" s="25"/>
      <c r="D22" s="25" t="s">
        <v>72</v>
      </c>
      <c r="E22" s="26">
        <f>SUM(E13:E21)</f>
        <v>6821</v>
      </c>
      <c r="F22" s="24"/>
    </row>
    <row r="23" spans="2:6" ht="6" customHeight="1" x14ac:dyDescent="0.15"/>
    <row r="24" spans="2:6" ht="18" customHeight="1" x14ac:dyDescent="0.15"/>
    <row r="25" spans="2:6" ht="15.75" customHeight="1" x14ac:dyDescent="0.15"/>
    <row r="26" spans="2:6" ht="13.5" customHeight="1" x14ac:dyDescent="0.15">
      <c r="D26" s="25" t="s">
        <v>71</v>
      </c>
      <c r="E26" s="24">
        <f>E10-E22</f>
        <v>11679</v>
      </c>
      <c r="F26" s="24"/>
    </row>
    <row r="27" spans="2:6" ht="3" customHeight="1" x14ac:dyDescent="0.15"/>
    <row r="28" spans="2:6" ht="15" customHeight="1" x14ac:dyDescent="0.15">
      <c r="D28" s="20" t="s">
        <v>70</v>
      </c>
    </row>
    <row r="29" spans="2:6" ht="15" customHeight="1" x14ac:dyDescent="0.15">
      <c r="E29" s="24"/>
    </row>
    <row r="30" spans="2:6" ht="15" customHeight="1" x14ac:dyDescent="0.15">
      <c r="D30" s="24"/>
      <c r="E30" s="24"/>
    </row>
    <row r="34" ht="18.75" customHeight="1" x14ac:dyDescent="0.15"/>
  </sheetData>
  <phoneticPr fontId="1"/>
  <printOptions horizontalCentered="1" verticalCentered="1"/>
  <pageMargins left="0" right="0" top="0.15748031496062992" bottom="0" header="0.31496062992125984" footer="0.31496062992125984"/>
  <pageSetup paperSize="9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4</vt:i4>
      </vt:variant>
    </vt:vector>
  </HeadingPairs>
  <TitlesOfParts>
    <vt:vector size="8" baseType="lpstr">
      <vt:lpstr>ｼﾝｸﾞﾙｽ結果</vt:lpstr>
      <vt:lpstr>対戦結果</vt:lpstr>
      <vt:lpstr>ﾀﾞﾌﾞﾙｽ</vt:lpstr>
      <vt:lpstr>収支</vt:lpstr>
      <vt:lpstr>ｼﾝｸﾞﾙｽ結果!Print_Area</vt:lpstr>
      <vt:lpstr>ﾀﾞﾌﾞﾙｽ!Print_Area</vt:lpstr>
      <vt:lpstr>収支!Print_Area</vt:lpstr>
      <vt:lpstr>対戦結果!Print_Area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今井</dc:creator>
  <cp:lastModifiedBy>y-imai</cp:lastModifiedBy>
  <cp:lastPrinted>2017-03-20T11:39:38Z</cp:lastPrinted>
  <dcterms:created xsi:type="dcterms:W3CDTF">2004-04-03T04:25:14Z</dcterms:created>
  <dcterms:modified xsi:type="dcterms:W3CDTF">2017-03-20T11:41:33Z</dcterms:modified>
</cp:coreProperties>
</file>